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11"/>
  <workbookPr defaultThemeVersion="124226"/>
  <mc:AlternateContent xmlns:mc="http://schemas.openxmlformats.org/markup-compatibility/2006">
    <mc:Choice Requires="x15">
      <x15ac:absPath xmlns:x15ac="http://schemas.microsoft.com/office/spreadsheetml/2010/11/ac" url="C:\Users\변관원(KevinByeon)\Desktop\CafeShow2026\"/>
    </mc:Choice>
  </mc:AlternateContent>
  <xr:revisionPtr revIDLastSave="0" documentId="8_{7521CDDD-2E84-4056-95FB-9A12F9B2B711}" xr6:coauthVersionLast="47" xr6:coauthVersionMax="47" xr10:uidLastSave="{00000000-0000-0000-0000-000000000000}"/>
  <bookViews>
    <workbookView xWindow="-120" yWindow="-120" windowWidth="38640" windowHeight="21120" xr2:uid="{00000000-000D-0000-FFFF-FFFF00000000}"/>
  </bookViews>
  <sheets>
    <sheet name="스폰서십(Platinum~Bronze)" sheetId="5" r:id="rId1"/>
    <sheet name="스폰서십(Forum, Alley)" sheetId="4" r:id="rId2"/>
    <sheet name="맞춤형 패키지" sheetId="2" r:id="rId3"/>
    <sheet name="개별 프로그램" sheetId="3" r:id="rId4"/>
  </sheets>
  <definedNames>
    <definedName name="_xlnm.Print_Area" localSheetId="3">'개별 프로그램'!$A$1:$H$93</definedName>
    <definedName name="_xlnm.Print_Area" localSheetId="2">'맞춤형 패키지'!$A$1:$H$61</definedName>
    <definedName name="_xlnm.Print_Area" localSheetId="1">'스폰서십(Forum, Alley)'!$A$1:$H$54</definedName>
    <definedName name="_xlnm.Print_Area" localSheetId="0">'스폰서십(Platinum~Bronze)'!$A$1:$H$54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4" l="1"/>
  <c r="F76" i="3"/>
  <c r="F75" i="3"/>
  <c r="H47" i="3"/>
  <c r="H13" i="4"/>
  <c r="H12" i="4"/>
  <c r="H11" i="4"/>
  <c r="F15" i="4" l="1"/>
  <c r="F16" i="4" s="1"/>
  <c r="F19" i="2"/>
  <c r="H19" i="2" s="1"/>
  <c r="F18" i="2"/>
  <c r="H44" i="3"/>
  <c r="H45" i="3"/>
  <c r="H46" i="3"/>
  <c r="H48" i="3"/>
  <c r="H49" i="3"/>
  <c r="H50" i="3"/>
  <c r="H51" i="3"/>
  <c r="H52" i="3"/>
  <c r="H53" i="3"/>
  <c r="H54" i="3"/>
  <c r="H55" i="3"/>
  <c r="H56" i="3"/>
  <c r="H57" i="3"/>
  <c r="H58" i="3"/>
  <c r="H59" i="3"/>
  <c r="H60" i="3"/>
  <c r="H61" i="3"/>
  <c r="H62" i="3"/>
  <c r="H63" i="3"/>
  <c r="H64" i="3"/>
  <c r="H65" i="3"/>
  <c r="H66" i="3"/>
  <c r="H67" i="3"/>
  <c r="H69" i="3"/>
  <c r="H70" i="3"/>
  <c r="H71" i="3"/>
  <c r="H72" i="3"/>
  <c r="H73" i="3"/>
  <c r="H74" i="3"/>
  <c r="H17" i="2"/>
  <c r="H16" i="2"/>
  <c r="H15" i="2"/>
  <c r="H37" i="5"/>
  <c r="G37" i="5"/>
  <c r="F37" i="5"/>
  <c r="E37" i="5"/>
  <c r="E38" i="5" s="1"/>
  <c r="H39" i="5"/>
  <c r="G39" i="5"/>
  <c r="F39" i="5"/>
  <c r="E39" i="5"/>
  <c r="F14" i="5"/>
  <c r="H14" i="5" s="1"/>
  <c r="F13" i="5"/>
  <c r="H13" i="5" s="1"/>
  <c r="F12" i="5"/>
  <c r="H12" i="5" s="1"/>
  <c r="F11" i="5"/>
  <c r="H11" i="5" s="1"/>
  <c r="H38" i="5" l="1"/>
  <c r="F15" i="5"/>
  <c r="F16" i="5" s="1"/>
  <c r="G38" i="5"/>
  <c r="F38" i="5"/>
  <c r="H18" i="2"/>
  <c r="H31" i="3"/>
  <c r="H26" i="3"/>
  <c r="H22" i="3"/>
  <c r="H18" i="3" l="1"/>
  <c r="H12" i="3" l="1"/>
  <c r="H13" i="3"/>
  <c r="H14" i="3"/>
  <c r="H15" i="3"/>
  <c r="H16" i="3"/>
  <c r="H17" i="3"/>
  <c r="H19" i="3"/>
  <c r="H20" i="3"/>
  <c r="H21" i="3"/>
  <c r="H23" i="3"/>
  <c r="H24" i="3"/>
  <c r="H25" i="3"/>
  <c r="H27" i="3"/>
  <c r="H28" i="3"/>
  <c r="H29" i="3"/>
  <c r="H30" i="3"/>
  <c r="H33" i="3"/>
  <c r="H35" i="3"/>
  <c r="H36" i="3"/>
  <c r="H37" i="3"/>
  <c r="H38" i="3"/>
  <c r="H39" i="3"/>
  <c r="H40" i="3"/>
  <c r="H41" i="3"/>
  <c r="H42" i="3"/>
  <c r="H43" i="3"/>
  <c r="H12" i="2" l="1"/>
  <c r="H11" i="2"/>
  <c r="H11" i="3" l="1"/>
  <c r="H14" i="2" l="1"/>
  <c r="H13" i="2"/>
  <c r="F20" i="2" l="1"/>
  <c r="F21" i="2" s="1"/>
</calcChain>
</file>

<file path=xl/sharedStrings.xml><?xml version="1.0" encoding="utf-8"?>
<sst xmlns="http://schemas.openxmlformats.org/spreadsheetml/2006/main" count="525" uniqueCount="358">
  <si>
    <t>1. 신청자</t>
    <phoneticPr fontId="3" type="noConversion"/>
  </si>
  <si>
    <t>회  사  명</t>
    <phoneticPr fontId="3" type="noConversion"/>
  </si>
  <si>
    <t>사업자번호</t>
    <phoneticPr fontId="3" type="noConversion"/>
  </si>
  <si>
    <t>대  표  자</t>
    <phoneticPr fontId="3" type="noConversion"/>
  </si>
  <si>
    <t>담  당  자</t>
    <phoneticPr fontId="3" type="noConversion"/>
  </si>
  <si>
    <t>소      속</t>
    <phoneticPr fontId="3" type="noConversion"/>
  </si>
  <si>
    <t>직      위</t>
    <phoneticPr fontId="3" type="noConversion"/>
  </si>
  <si>
    <t>전      화</t>
    <phoneticPr fontId="3" type="noConversion"/>
  </si>
  <si>
    <t>E-mail</t>
    <phoneticPr fontId="3" type="noConversion"/>
  </si>
  <si>
    <t>2. 신청내역</t>
    <phoneticPr fontId="3" type="noConversion"/>
  </si>
  <si>
    <t>구     분</t>
    <phoneticPr fontId="3" type="noConversion"/>
  </si>
  <si>
    <t>항     목</t>
    <phoneticPr fontId="3" type="noConversion"/>
  </si>
  <si>
    <t>단     가</t>
    <phoneticPr fontId="3" type="noConversion"/>
  </si>
  <si>
    <t>선     택</t>
    <phoneticPr fontId="3" type="noConversion"/>
  </si>
  <si>
    <t>금     액</t>
    <phoneticPr fontId="3" type="noConversion"/>
  </si>
  <si>
    <t>스폰서십</t>
    <phoneticPr fontId="3" type="noConversion"/>
  </si>
  <si>
    <t>플래티넘 (Platinum)</t>
    <phoneticPr fontId="3" type="noConversion"/>
  </si>
  <si>
    <t>골드 (Gold)</t>
    <phoneticPr fontId="3" type="noConversion"/>
  </si>
  <si>
    <t>실버 (Silver)</t>
    <phoneticPr fontId="3" type="noConversion"/>
  </si>
  <si>
    <t>브론즈 (Bronze)</t>
    <phoneticPr fontId="3" type="noConversion"/>
  </si>
  <si>
    <t>VAT(10%)</t>
    <phoneticPr fontId="3" type="noConversion"/>
  </si>
  <si>
    <t>총     계</t>
    <phoneticPr fontId="3" type="noConversion"/>
  </si>
  <si>
    <t>3. 세부 프로그램 내역</t>
    <phoneticPr fontId="3" type="noConversion"/>
  </si>
  <si>
    <t>프로그램
코드</t>
    <phoneticPr fontId="3" type="noConversion"/>
  </si>
  <si>
    <t>제 공 사 항</t>
    <phoneticPr fontId="3" type="noConversion"/>
  </si>
  <si>
    <t>코  드</t>
    <phoneticPr fontId="3" type="noConversion"/>
  </si>
  <si>
    <t>개별단가</t>
    <phoneticPr fontId="3" type="noConversion"/>
  </si>
  <si>
    <t>Platinum</t>
    <phoneticPr fontId="3" type="noConversion"/>
  </si>
  <si>
    <t>Gold</t>
    <phoneticPr fontId="3" type="noConversion"/>
  </si>
  <si>
    <t>Sliver</t>
    <phoneticPr fontId="3" type="noConversion"/>
  </si>
  <si>
    <t>Bronze</t>
    <phoneticPr fontId="3" type="noConversion"/>
  </si>
  <si>
    <t>스폰서 업체수</t>
    <phoneticPr fontId="3" type="noConversion"/>
  </si>
  <si>
    <t>업체수 제한 (선착순)</t>
    <phoneticPr fontId="3" type="noConversion"/>
  </si>
  <si>
    <t>2개사</t>
  </si>
  <si>
    <t>4개사</t>
  </si>
  <si>
    <t>6개사</t>
  </si>
  <si>
    <t>20개사</t>
    <phoneticPr fontId="3" type="noConversion"/>
  </si>
  <si>
    <t>P-1</t>
  </si>
  <si>
    <t>부스 위치 우선 선택</t>
  </si>
  <si>
    <t>S-1</t>
  </si>
  <si>
    <t>●</t>
    <phoneticPr fontId="3" type="noConversion"/>
  </si>
  <si>
    <t>P-2</t>
  </si>
  <si>
    <t>부스배치도 참가사 로고 표기</t>
  </si>
  <si>
    <t>S-2</t>
  </si>
  <si>
    <t>P-3</t>
  </si>
  <si>
    <t>SNS</t>
  </si>
  <si>
    <t>S-27</t>
  </si>
  <si>
    <t>P-4</t>
  </si>
  <si>
    <t>NEWSLETTER</t>
  </si>
  <si>
    <t>S-28</t>
  </si>
  <si>
    <t>P-5</t>
  </si>
  <si>
    <t xml:space="preserve">디지털 사이니지 전시장 입구 LED </t>
    <phoneticPr fontId="3" type="noConversion"/>
  </si>
  <si>
    <t>S-13</t>
  </si>
  <si>
    <t>P-6</t>
  </si>
  <si>
    <t xml:space="preserve">디지털 사이니지 출입증 등록대 DID </t>
    <phoneticPr fontId="3" type="noConversion"/>
  </si>
  <si>
    <t>S-19</t>
  </si>
  <si>
    <t>P-7</t>
  </si>
  <si>
    <t>체리스 초이스 선정</t>
  </si>
  <si>
    <t>S-29</t>
  </si>
  <si>
    <t>P-8</t>
  </si>
  <si>
    <t>프로그램북 지면광고</t>
  </si>
  <si>
    <t>S-33</t>
  </si>
  <si>
    <t>P-9</t>
  </si>
  <si>
    <t>창고</t>
  </si>
  <si>
    <t>S-60</t>
  </si>
  <si>
    <t>P-10</t>
  </si>
  <si>
    <t>전시장 사이니지 참가사 부스 천정 배너</t>
    <phoneticPr fontId="3" type="noConversion"/>
  </si>
  <si>
    <t>S-20</t>
  </si>
  <si>
    <t>P-11</t>
  </si>
  <si>
    <t>초청장 등록페이지 웹배너</t>
  </si>
  <si>
    <t>S-26</t>
    <phoneticPr fontId="3" type="noConversion"/>
  </si>
  <si>
    <t>P-12</t>
  </si>
  <si>
    <t xml:space="preserve">월드커피리더스포럼 스폰서 </t>
    <phoneticPr fontId="3" type="noConversion"/>
  </si>
  <si>
    <t>WCLF</t>
    <phoneticPr fontId="3" type="noConversion"/>
  </si>
  <si>
    <t>P-13</t>
  </si>
  <si>
    <t>커피앨리 스폰서 (E or W)</t>
    <phoneticPr fontId="3" type="noConversion"/>
  </si>
  <si>
    <t>CA</t>
    <phoneticPr fontId="3" type="noConversion"/>
  </si>
  <si>
    <t>P-14</t>
  </si>
  <si>
    <t>친환경 스폰서</t>
    <phoneticPr fontId="3" type="noConversion"/>
  </si>
  <si>
    <t>S-12</t>
    <phoneticPr fontId="3" type="noConversion"/>
  </si>
  <si>
    <t>P-15</t>
    <phoneticPr fontId="3" type="noConversion"/>
  </si>
  <si>
    <t>주빈국</t>
  </si>
  <si>
    <t>S-11</t>
    <phoneticPr fontId="3" type="noConversion"/>
  </si>
  <si>
    <t>소계 (1)</t>
    <phoneticPr fontId="3" type="noConversion"/>
  </si>
  <si>
    <t>할인 (2)</t>
    <phoneticPr fontId="3" type="noConversion"/>
  </si>
  <si>
    <t>합계 (1) - (2)</t>
    <phoneticPr fontId="3" type="noConversion"/>
  </si>
  <si>
    <t>상기 선택된 항목에 대한 서울카페쇼 마케팅 프로그램 신청 및 계약을 체결하고자 하며 개인정보를 수집∙이용하는데 동의합니다.</t>
  </si>
  <si>
    <t>담당자</t>
    <phoneticPr fontId="3" type="noConversion"/>
  </si>
  <si>
    <t>(서명)</t>
    <phoneticPr fontId="3" type="noConversion"/>
  </si>
  <si>
    <t>대표이사</t>
    <phoneticPr fontId="3" type="noConversion"/>
  </si>
  <si>
    <t>(인)</t>
    <phoneticPr fontId="3" type="noConversion"/>
  </si>
  <si>
    <r>
      <t xml:space="preserve">제1조 용어의 정의
1)‘스폰서’라 함은 본 전시회 스폰서십 참가를 위하여 참가신청서 제출과 함께 참가비를 납부한 회사, 조합 및 단체를 말한다. 
2)‘전시회’라 함은 ‘제25회 서울카페쇼(Cafe Show 2026)'을 말한다.
3)‘주관자'라 함은 'Reed Exhibitions'와 '엑스포럼'을 말한다 '주최자’라 함은 '엑스포럼'과 '월간 COFFEE'를 말한다.
제2조 공식 스폰서십 참가신청 및 계약
공식 스폰서십 참가신청 및 계약서를 주최자에게 제출하여야 하며, 참가신청서 제출 및 주최자 승인 후 참가비의 50%를 일주일 이내에 계약금으로 납부하여야 한다. 잔금 50%는 2026년 7월 31일까지 납부한다. 
제3조 홍보활동 및 제한
주최기관은 전시회의 목적, 성격과 배치되는 홍보 활동에 대한 제재권한을 가지며, 스폰서의 홍보물, 이벤트, 전시, 전시품 등의 홍보 활동이 전시회 목적과 시설 안전에 합당하지 않을 경우, 상기 품목 및 행위를 금지할 수 있다.
</t>
    </r>
    <r>
      <rPr>
        <sz val="8"/>
        <rFont val="맑은 고딕"/>
        <family val="3"/>
        <charset val="129"/>
        <scheme val="minor"/>
      </rPr>
      <t xml:space="preserve">제4조 참가취소 및 위약금
주최기관으로부터 참가 승인 후 취소할 경우, 아래의 위약금 규정을 따른다.
1) 신청일 ~ 2026년 2월 28일 기간 중 스폰서십 참가취소 및 축소 : 총 스폰서십 참가비 또는 축소분의 50%를 위약금으로 납부하여야 한다.
2) 2026년 3월 1일 ~ 7월 31일 기간 중 스폰서십 참가취소 및 축소 : 총 스폰서십 참가비 또는 축소분의 80%를 위약금으로 납부하여야 한다.
3) 2026년 8월 1일 이후 스폰서십 참가취소 및 축소 : 총 스폰서십 참가비 또는 축소분의 100%를 위약금으로 납부하여야 한다.
4) 공제 처리된 위약금은 부가가치세법상 손해배상금에 해당된다.
</t>
    </r>
    <r>
      <rPr>
        <sz val="8"/>
        <color theme="1"/>
        <rFont val="맑은 고딕"/>
        <family val="3"/>
        <charset val="129"/>
        <scheme val="minor"/>
      </rPr>
      <t>제5조 계약의 해지
주최자는 다음의 경우 해당 사실을 통보하고 계약을 해지하고 위약금 배상을 요구할 수 있다.
1) 주최자가 전시자의 전시품 또는 전시회 참가가 부적절하다고 판단할 경우
2) 참가비가 동 규정 2조 및 관련 사항에 따라 적절하게 납입되지 않았을 경우
3) 전시자가 주최자에게 해를 끼치거나 참가규정을 위반했을 경우
제6조 브랜딩과 자료
1) 모든 홍보 활동은 계약된 홍보영역 내에서 행해져야 하며, 계약 상의 권리 및 자격을 요용해서는 안 된다.
2) 주최자는 자가 제공하는 브랜드 지침에 부합하는 마케팅 규정에 따라 행사 스폰서에게 로고를 사용할 수 있는 비독점적, 양도 불가능한 로고사용권을 제공한다. 
3) 주최자의 사전 서면 허가 없이, 제삼자와 홍보활동을 함께 하거나 스폰서십 패키지를 함께 이용하여 주최자가 스폰서십 권한을 부여한 대상이 누구인지 혼란을 주지 않도록 한다.
제7조 저작권 보호에 관한 규정
1) 전시회에서 실연되는 어떠한 전시, 공연, 이벤트도 판매, 배급 등의 상업적인 목적으로 촬영, 녹화, 녹음되는 것을 금지한다.　
2) 저작권, 상표권, 특허권, 판권 혹은 거래 기밀권 등의 위반 및 침해와 관련, 스폰서는 가해 당사자와 대리인, 혹은 피고용인들에 의해 발생하는 손실과 비용에 대해 청구와 소송 등 모든 법적 의무를 지닌다
제8조 전시회 변경
주최기관이 국가 위기 상황이나 천재지변 등 불가항력적인 이유로 전시회 개최일 및 장소를 변경하거나 축소 또는 취소하는 경우 스폰서는 참가신청과 관련한 보상을 청구할 수 없다.
제9조 보충규정
주최기관은 본 참가규정에 명시되지 않은 사항에 대하여, 전시회의 발전을 도모하기 위한 보충규정을 제정할 수 있으며, 보충규정은 참가규정과 동등한 효력을 가진다. 또한 스폰서는 코엑스(COEX)의 제 규정을 준수하여야 한다.
제10조 분쟁해결
참가규정에 관해 주최기관과 스폰서 간에 발생하는 쌍방간의 권리 및 의무에 관한 분쟁은 대한상사중재원의 중재판정으로 최종 해결한다.</t>
    </r>
    <phoneticPr fontId="3" type="noConversion"/>
  </si>
  <si>
    <t xml:space="preserve">커피앨리 (Coffee Alley) EAST+WEST 통합 </t>
    <phoneticPr fontId="3" type="noConversion"/>
  </si>
  <si>
    <t>커피앨리 (Coffee Alley) EAST</t>
    <phoneticPr fontId="3" type="noConversion"/>
  </si>
  <si>
    <t>커피앨리 (Coffee Alley) WEST</t>
    <phoneticPr fontId="3" type="noConversion"/>
  </si>
  <si>
    <t>월드커피리더스포럼 (World Coffee Leaders Forum)</t>
    <phoneticPr fontId="3" type="noConversion"/>
  </si>
  <si>
    <t>프로그램명</t>
    <phoneticPr fontId="3" type="noConversion"/>
  </si>
  <si>
    <t>제  공  사  항</t>
    <phoneticPr fontId="3" type="noConversion"/>
  </si>
  <si>
    <t>커피앨리 EAST+WEST 통합 스폰서
Coffee Alley</t>
    <phoneticPr fontId="3" type="noConversion"/>
  </si>
  <si>
    <t>커피앨리 공식 명칭 표기</t>
    <phoneticPr fontId="3" type="noConversion"/>
  </si>
  <si>
    <t>커피앨리 참여 로스터리 선정권한 (20개사)</t>
    <phoneticPr fontId="3" type="noConversion"/>
  </si>
  <si>
    <t>부스위치 우선 선택권</t>
    <phoneticPr fontId="3" type="noConversion"/>
  </si>
  <si>
    <t>커피앨리 입구상단 스폰서 전용 천정배너 구좌 2ea</t>
    <phoneticPr fontId="3" type="noConversion"/>
  </si>
  <si>
    <t>커피앨리 입구상단 공용 천정배너 내 로고 노출 2ea</t>
    <phoneticPr fontId="3" type="noConversion"/>
  </si>
  <si>
    <t>커피앨리 참가사 스폰서 제품 사용 적극 권장</t>
    <phoneticPr fontId="3" type="noConversion"/>
  </si>
  <si>
    <t>커피앨리 영역 내 제품 진열</t>
    <phoneticPr fontId="3" type="noConversion"/>
  </si>
  <si>
    <t>커피앨리 공식 스폰서
Coffee Alley 
(EAST/WEST 택 1)</t>
    <phoneticPr fontId="3" type="noConversion"/>
  </si>
  <si>
    <t>커피앨리 참여 로스터리 선정권한 (10개사)</t>
    <phoneticPr fontId="3" type="noConversion"/>
  </si>
  <si>
    <t>커피앨리 입구상단 스폰서 전용 천정배너 구좌 1ea</t>
    <phoneticPr fontId="3" type="noConversion"/>
  </si>
  <si>
    <t>커피앨리 입구상단 공용 천정배너 내 로고 노출 1ea</t>
    <phoneticPr fontId="3" type="noConversion"/>
  </si>
  <si>
    <t>커피앨리 참가사 스폰서 제품 사용 권장</t>
    <phoneticPr fontId="3" type="noConversion"/>
  </si>
  <si>
    <t>월드커피리더스포럼 타이틀 스폰서
World Coffee Leaders Forum</t>
    <phoneticPr fontId="3" type="noConversion"/>
  </si>
  <si>
    <t>플리너리 세션 발표</t>
    <phoneticPr fontId="3" type="noConversion"/>
  </si>
  <si>
    <t>출입증 랜야드</t>
    <phoneticPr fontId="3" type="noConversion"/>
  </si>
  <si>
    <t>그린백</t>
    <phoneticPr fontId="3" type="noConversion"/>
  </si>
  <si>
    <t>기업 전용 홍보 공간</t>
    <phoneticPr fontId="3" type="noConversion"/>
  </si>
  <si>
    <t>메인 스테이지 브랜딩</t>
    <phoneticPr fontId="3" type="noConversion"/>
  </si>
  <si>
    <t>서울카페쇼 부스위치 우선 선택</t>
    <phoneticPr fontId="3" type="noConversion"/>
  </si>
  <si>
    <t>제1조 용어의 정의
1)‘스폰서’라 함은 본 전시회 스폰서십 참가를 위하여 참가신청서 제출과 함께 참가비를 납부한 회사, 조합 및 단체를 말한다. 
2)‘전시회’라 함은 ‘제25회 서울카페쇼(Cafe Show 2026)'을 말한다.
3)‘주관자'라 함은 'Reed Exhibitions'와 '엑스포럼'을 말한다 '주최자’라 함은 '엑스포럼'과 '월간 COFFEE'를 말한다.
제2조 공식 스폰서십 참가신청 및 계약
공식 스폰서십 참가신청 및 계약서를 주최자에게 제출하여야 하며, 참가신청서 제출 및 주최자 승인 후 참가비의 50%를 일주일 이내에 계약금으로 납부하여야 한다. 잔금 50%는 2026년 7월 31일까지 납부한다. 
제3조 홍보활동 및 제한
주최기관은 전시회의 목적, 성격과 배치되는 홍보 활동에 대한 제재권한을 가지며, 스폰서의 홍보물, 이벤트, 전시, 전시품 등의 홍보 활동이 전시회 목적과 시설 안전에 합당하지 않을 경우, 상기 품목 및 행위를 금지할 수 있다.
제4조 참가취소 및 위약금
주최기관으로부터 참가 승인 후 취소할 경우, 아래의 위약금 규정을 따른다.
1) 신청일 ~ 2026년 2월 28일 기간 중 스폰서십 참가취소 및 축소 : 총 스폰서십 참가비 또는 축소분의 50%를 위약금으로 납부하여야 한다.
2) 2026년 3월 1일 ~ 7월 31일 기간 중 스폰서십 참가취소 및 축소 : 총 스폰서십 참가비 또는 축소분의 80%를 위약금으로 납부하여야 한다.
3) 2026년 8월 1일 이후 스폰서십 참가취소 및 축소 : 총 스폰서십 참가비 또는 축소분의 100%를 위약금으로 납부하여야 한다.
4) 공제 처리된 위약금은 부가가치세법상 손해배상금에 해당된다.
제5조 계약의 해지
주최자는 다음의 경우 해당 사실을 통보하고 계약을 해지하고 위약금 배상을 요구할 수 있다.
1) 주최자가 전시자의 전시품 또는 전시회 참가가 부적절하다고 판단할 경우
2) 참가비가 동 규정 2조 및 관련 사항에 따라 적절하게 납입되지 않았을 경우
3) 전시자가 주최자에게 해를 끼치거나 참가규정을 위반했을 경우
제6조 브랜딩과 자료
1) 모든 홍보 활동은 계약된 홍보영역 내에서 행해져야 하며, 계약 상의 권리 및 자격을 요용해서는 안 된다.
2) 주최자는 자가 제공하는 브랜드 지침에 부합하는 마케팅 규정에 따라 행사 스폰서에게 로고를 사용할 수 있는 비독점적, 양도 불가능한 로고사용권을 제공한다. 
3) 주최자의 사전 서면 허가 없이, 제삼자와 홍보활동을 함께 하거나 스폰서십 패키지를 함께 이용하여 주최자가 스폰서십 권한을 부여한 대상이 누구인지 혼란을 주지 않도록 한다.
제7조 저작권 보호에 관한 규정
1) 전시회에서 실연되는 어떠한 전시, 공연, 이벤트도 판매, 배급 등의 상업적인 목적으로 촬영, 녹화, 녹음되는 것을 금지한다.　
2) 저작권, 상표권, 특허권, 판권 혹은 거래 기밀권 등의 위반 및 침해와 관련, 스폰서는 가해 당사자와 대리인, 혹은 피고용인들에 의해 발생하는 손실과 비용에 대해 청구와 소송 등 모든 법적 의무를 지닌다
제8조 전시회 변경
주최기관이 국가 위기 상황이나 천재지변 등 불가항력적인 이유로 전시회 개최일 및 장소를 변경하거나 축소 또는 취소하는 경우 스폰서는 참가신청과 관련한 보상을 청구할 수 없다.
제9조 보충규정
주최기관은 본 참가규정에 명시되지 않은 사항에 대하여, 전시회의 발전을 도모하기 위한 보충규정을 제정할 수 있으며, 보충규정은 참가규정과 동등한 효력을 가진다. 또한 스폰서는 코엑스(COEX)의 제 규정을 준수하여야 한다.
제10조 분쟁해결
참가규정에 관해 주최기관과 스폰서 간에 발생하는 쌍방간의 권리 및 의무에 관한 분쟁은 대한상사중재원의 중재판정으로 최종 해결한다.</t>
    <phoneticPr fontId="3" type="noConversion"/>
  </si>
  <si>
    <t>맞춤형
패키지</t>
    <phoneticPr fontId="3" type="noConversion"/>
  </si>
  <si>
    <t xml:space="preserve">Booth Location </t>
  </si>
  <si>
    <t>부스위치 우선 선택 패키지</t>
  </si>
  <si>
    <t xml:space="preserve">Smart Choice </t>
  </si>
  <si>
    <t>스마트 실속 패키지</t>
  </si>
  <si>
    <t xml:space="preserve">New Product </t>
  </si>
  <si>
    <t>신제품 출시 패키지</t>
  </si>
  <si>
    <t xml:space="preserve">Digital </t>
  </si>
  <si>
    <t>디지털 패키지</t>
  </si>
  <si>
    <t xml:space="preserve">Business </t>
  </si>
  <si>
    <t>비즈니스 패키지</t>
  </si>
  <si>
    <t xml:space="preserve">Seminar </t>
  </si>
  <si>
    <t>세미나룸 패키지 1일</t>
  </si>
  <si>
    <t>세미나룸 패키지 4일</t>
  </si>
  <si>
    <t xml:space="preserve">Furniture </t>
  </si>
  <si>
    <t>가구비품 패키지</t>
  </si>
  <si>
    <t xml:space="preserve">Translation </t>
  </si>
  <si>
    <t>통역 패키지</t>
  </si>
  <si>
    <t>구  분</t>
    <phoneticPr fontId="3" type="noConversion"/>
  </si>
  <si>
    <t>설  명</t>
    <phoneticPr fontId="3" type="noConversion"/>
  </si>
  <si>
    <t>코   드</t>
    <phoneticPr fontId="3" type="noConversion"/>
  </si>
  <si>
    <t>제 품 명</t>
    <phoneticPr fontId="3" type="noConversion"/>
  </si>
  <si>
    <t>비고</t>
    <phoneticPr fontId="3" type="noConversion"/>
  </si>
  <si>
    <t>Booth 
Location</t>
    <phoneticPr fontId="3" type="noConversion"/>
  </si>
  <si>
    <t>전시장 내 희망 위치에
우선적으로 참가사 부스 위치 선택</t>
    <phoneticPr fontId="3" type="noConversion"/>
  </si>
  <si>
    <t>부스위치 우선선택</t>
  </si>
  <si>
    <t>Smart 
Choice</t>
    <phoneticPr fontId="3" type="noConversion"/>
  </si>
  <si>
    <t>비용 대비 높은 효과로
브랜드의 노출을 극대화</t>
  </si>
  <si>
    <t>참가사 부스 천정 배너</t>
  </si>
  <si>
    <t>S-64</t>
  </si>
  <si>
    <t>모바일 초청장 50매</t>
    <phoneticPr fontId="3" type="noConversion"/>
  </si>
  <si>
    <t>New 
Product</t>
    <phoneticPr fontId="3" type="noConversion"/>
  </si>
  <si>
    <t>신제품을 효과적으로
시장에 선보이고 브랜드 인지도를
향상시킬 수 있도록 지원</t>
    <phoneticPr fontId="3" type="noConversion"/>
  </si>
  <si>
    <t>체리스초이스 우수제품 선정</t>
  </si>
  <si>
    <t>S-35</t>
  </si>
  <si>
    <t>커피토크 신제품 발표회</t>
  </si>
  <si>
    <t>S-33</t>
    <phoneticPr fontId="3" type="noConversion"/>
  </si>
  <si>
    <t>Digital</t>
  </si>
  <si>
    <t>디지털 채널을 통해 스마트하게 홍보하여 온라인에서의 노출 증대</t>
    <phoneticPr fontId="3" type="noConversion"/>
  </si>
  <si>
    <t>전시장 입구 LED 영상 광고</t>
  </si>
  <si>
    <t>출입증 등록대 DID 광고</t>
  </si>
  <si>
    <t>S-23</t>
  </si>
  <si>
    <t>온라인 전시관 검색상단 고정</t>
  </si>
  <si>
    <t>뉴스레터 콘텐츠 광고</t>
  </si>
  <si>
    <t>Business</t>
  </si>
  <si>
    <t>바이어와의 상담 건수를 증가시키고 
비즈니스 성과 극대화</t>
  </si>
  <si>
    <t>S-25</t>
  </si>
  <si>
    <t>비즈니스매칭 검색상단 노출</t>
  </si>
  <si>
    <t>S-34</t>
  </si>
  <si>
    <t>Seminar</t>
  </si>
  <si>
    <t>세미나룸 패키지 (1일)</t>
  </si>
  <si>
    <t>부스 외 참가사 전용 공간을 
다양한 비즈니스 목적에 따라 활용</t>
    <phoneticPr fontId="3" type="noConversion"/>
  </si>
  <si>
    <t>S-57</t>
  </si>
  <si>
    <t>세미나룸 B (54㎡ )</t>
  </si>
  <si>
    <t>세미나룸 패키지 (4일)</t>
    <phoneticPr fontId="3" type="noConversion"/>
  </si>
  <si>
    <t>Furniture</t>
  </si>
  <si>
    <t>원활한 상담을 위해 추가 가구를 렌탈하여 편리한 상담 환경을 제공</t>
    <phoneticPr fontId="3" type="noConversion"/>
  </si>
  <si>
    <t>S-66</t>
    <phoneticPr fontId="1" type="noConversion"/>
  </si>
  <si>
    <t>가구비품 세트</t>
  </si>
  <si>
    <t>Translation</t>
  </si>
  <si>
    <t xml:space="preserve">통역 </t>
  </si>
  <si>
    <t>해외 바이어와의 소통을 원활히 돕는 통역 서비스를 지원</t>
  </si>
  <si>
    <t>S-67</t>
  </si>
  <si>
    <t>영한 통역 서비스</t>
  </si>
  <si>
    <t>회  사  명</t>
  </si>
  <si>
    <t>사업자번호</t>
  </si>
  <si>
    <t>대  표  자</t>
  </si>
  <si>
    <t>담  당  자</t>
  </si>
  <si>
    <t>소      속</t>
  </si>
  <si>
    <t>직      위</t>
  </si>
  <si>
    <t>전      화</t>
  </si>
  <si>
    <t>E-mail</t>
  </si>
  <si>
    <t>구   분</t>
    <phoneticPr fontId="3" type="noConversion"/>
  </si>
  <si>
    <t>제 품 명</t>
  </si>
  <si>
    <t>제 공 사 항</t>
  </si>
  <si>
    <t>단   가</t>
    <phoneticPr fontId="3" type="noConversion"/>
  </si>
  <si>
    <t>선   택</t>
    <phoneticPr fontId="3" type="noConversion"/>
  </si>
  <si>
    <t>금   액</t>
    <phoneticPr fontId="3" type="noConversion"/>
  </si>
  <si>
    <t>S-1</t>
    <phoneticPr fontId="3" type="noConversion"/>
  </si>
  <si>
    <t>부스 위치</t>
  </si>
  <si>
    <t xml:space="preserve">최우선 선택 </t>
  </si>
  <si>
    <t>부스배치도 내 참가사 명칭 로고 이미지로 강조하여 표기 (일반업체 : 문구로 표기)</t>
    <phoneticPr fontId="3" type="noConversion"/>
  </si>
  <si>
    <t>S-3</t>
  </si>
  <si>
    <t>가방</t>
  </si>
  <si>
    <t>가방 (레드백)</t>
  </si>
  <si>
    <t>서울카페쇼 공식 가방 레드백 제작 및 배포
앞면 : 협찬사 로고 
뒷면 : 카페쇼 로고, 4만개</t>
    <phoneticPr fontId="3" type="noConversion"/>
  </si>
  <si>
    <t>S-4</t>
  </si>
  <si>
    <t>컵</t>
  </si>
  <si>
    <t>컵 (리유저블컵/텀블러)</t>
  </si>
  <si>
    <t>서울카페쇼 공식 컵 지정 및 배포
부대행사 컵 배포 및 프로모션 (커피앨리, 세미나 등)</t>
    <phoneticPr fontId="3" type="noConversion"/>
  </si>
  <si>
    <t>S-5</t>
  </si>
  <si>
    <t>출입증</t>
  </si>
  <si>
    <t>서울카페쇼 참관객 출입증
랜야드(목줄) 제작 및 배포
랜야드 내 스폰서 로고 2도 인쇄</t>
    <phoneticPr fontId="3" type="noConversion"/>
  </si>
  <si>
    <t>S-6</t>
  </si>
  <si>
    <t>커피앨리</t>
  </si>
  <si>
    <t>공식 에스프레소 머신</t>
  </si>
  <si>
    <t>커피앨리 참가사 스폰서 제품 사용 (업체 매칭)
커피앨리 입구 및 주요동선
스폰서 로고노출
커피앨리 영역 내 스폰서 제품 진열
콘텐츠 홍보 지원</t>
    <phoneticPr fontId="3" type="noConversion"/>
  </si>
  <si>
    <t>S-7</t>
  </si>
  <si>
    <t>공식 그라인더</t>
  </si>
  <si>
    <t>S-8</t>
  </si>
  <si>
    <t>공식 우유</t>
  </si>
  <si>
    <t>S-9</t>
  </si>
  <si>
    <t>공식 커피기구/솔루션/음료 등</t>
  </si>
  <si>
    <t>S-10</t>
  </si>
  <si>
    <t>공식 워터시스템</t>
  </si>
  <si>
    <t>S-11</t>
  </si>
  <si>
    <t>Portrait Country</t>
  </si>
  <si>
    <t>주빈국 부스 위치 우선 선택
전시장 입구 및 주요동선 주빈국 로고 노출
부스 상단 주빈국 전용 천정배너 
보도자료 배포
콘텐츠 홍보 지원
부대행사 연계 프로그램
공동 기획 (커핑, 세미나등)</t>
    <phoneticPr fontId="3" type="noConversion"/>
  </si>
  <si>
    <t>S-12</t>
  </si>
  <si>
    <t>친환경</t>
  </si>
  <si>
    <t>공식 친환경 브랜드</t>
  </si>
  <si>
    <t xml:space="preserve">공식 친환경 브랜드 지정 
보도자료 배포
콘텐츠 홍보 지원
부대행사 연계 프로그램
공동 기획 </t>
    <phoneticPr fontId="3" type="noConversion"/>
  </si>
  <si>
    <t>사이니지</t>
  </si>
  <si>
    <t xml:space="preserve">디지털 사이니지 
LED 영상 광고 </t>
  </si>
  <si>
    <t>빅브릿지+브릿지 15초
(A/C홀 로비)</t>
    <phoneticPr fontId="3" type="noConversion"/>
  </si>
  <si>
    <t>S-14</t>
  </si>
  <si>
    <t>빅브릿지+엣지칼럼 15초
(A/C홀 + B홀 로비)</t>
  </si>
  <si>
    <t>S-15</t>
  </si>
  <si>
    <t>빅브릿지 15초 (A/C홀 로비)</t>
  </si>
  <si>
    <t>S-16</t>
  </si>
  <si>
    <t>브릿지 15초 (A/C홀 로비)</t>
  </si>
  <si>
    <t>S-17</t>
  </si>
  <si>
    <t>엣지칼럼 15초 (B홀 로비)</t>
  </si>
  <si>
    <t>S-18</t>
  </si>
  <si>
    <t>와이드브릿지 15초 (B홀 로비)</t>
  </si>
  <si>
    <t>디지털 사이니지
출입증 등록대 DID 광고</t>
  </si>
  <si>
    <t>온라인 전시관 검색 상단 노출</t>
    <phoneticPr fontId="3" type="noConversion"/>
  </si>
  <si>
    <t>전시장 내부 천정배너</t>
  </si>
  <si>
    <t>전시장 입구 출입증 픽업 등록대
디스플레이 광고 구좌 (이미지 or 로고)</t>
    <phoneticPr fontId="3" type="noConversion"/>
  </si>
  <si>
    <t>S-21</t>
  </si>
  <si>
    <t>디지털</t>
  </si>
  <si>
    <t>홈페이지 웹배너</t>
  </si>
  <si>
    <t>서울카페쇼 홈페이지
홈메인 웹배너 광고 (상단)</t>
  </si>
  <si>
    <t>S-22</t>
  </si>
  <si>
    <t>온라인 전시관</t>
  </si>
  <si>
    <t>참가사 무료</t>
  </si>
  <si>
    <t>-</t>
  </si>
  <si>
    <t>온라인 전시관 검색상단 우선노출</t>
  </si>
  <si>
    <t>참가업체 온라인 전시관 
업체/제품 정보 최상단 고정</t>
  </si>
  <si>
    <t>S-24</t>
  </si>
  <si>
    <t>비즈니스 매칭플랫폼</t>
  </si>
  <si>
    <t>비즈니스 매칭플랫폼
검색상단 우선노출</t>
  </si>
  <si>
    <t>비즈니스매칭플랫폼
모카포트 업체/제품 최상단 고정</t>
  </si>
  <si>
    <t>S-26</t>
  </si>
  <si>
    <t>모바일 초청장 등록 페이지
웹배너 광고</t>
  </si>
  <si>
    <t xml:space="preserve">인스타그램/페이스북 </t>
  </si>
  <si>
    <t xml:space="preserve">참가업체/제품소개 콘텐츠
인스타그램 포스팅 or 스토리 </t>
  </si>
  <si>
    <t>뉴스레터</t>
  </si>
  <si>
    <t>참가업체/제품소개 콘텐츠
뉴스레터 발행</t>
  </si>
  <si>
    <t>어워드</t>
  </si>
  <si>
    <t>체리스초이스 우수제품 선정
쇼케이스 특별관 전시</t>
    <phoneticPr fontId="3" type="noConversion"/>
  </si>
  <si>
    <t>S-30</t>
  </si>
  <si>
    <t>우수제품 샘플링</t>
  </si>
  <si>
    <t>체리스초이스 우수제품 선정
전시장 입구 제품 샘플링</t>
    <phoneticPr fontId="3" type="noConversion"/>
  </si>
  <si>
    <t>S-31</t>
  </si>
  <si>
    <t>카페쇼 엑셀런스 어워드 선정</t>
  </si>
  <si>
    <t>카페쇼 엑셀런스 최우수제품 선정
+체리스초이스 우수제품 선정
시상식 수상, 쇼케이스 특별관 전시</t>
    <phoneticPr fontId="3" type="noConversion"/>
  </si>
  <si>
    <t>S-32</t>
  </si>
  <si>
    <t>프로그램북</t>
  </si>
  <si>
    <t>표4(뒷표지)</t>
    <phoneticPr fontId="3" type="noConversion"/>
  </si>
  <si>
    <t>표2/표2대/표3/표3대</t>
    <phoneticPr fontId="3" type="noConversion"/>
  </si>
  <si>
    <t>내지 (현물협찬 가능)</t>
    <phoneticPr fontId="3" type="noConversion"/>
  </si>
  <si>
    <t>세션발표</t>
  </si>
  <si>
    <t>커피토크</t>
  </si>
  <si>
    <t>카페산업 트렌드 연계 신제품 발표 및 시연 
코엑스몰 별마당 도서관 스테이지</t>
    <phoneticPr fontId="3" type="noConversion"/>
  </si>
  <si>
    <t>S-36</t>
  </si>
  <si>
    <t>월드커피리더스포럼</t>
  </si>
  <si>
    <t>월드커피리더스포럼 플리너리 세션
글로벌 커피 리더 및 업계관계자 대상
카페산업 트렌드 연계 세션 발표</t>
    <phoneticPr fontId="3" type="noConversion"/>
  </si>
  <si>
    <t>S-37</t>
  </si>
  <si>
    <t>월드커피리더스포럼 프로페셔널 세션
글로벌 커피 리더 및 업계관계자 대상
카페산업 트렌드 연계 세션 발표</t>
    <phoneticPr fontId="3" type="noConversion"/>
  </si>
  <si>
    <t>S-38</t>
    <phoneticPr fontId="3" type="noConversion"/>
  </si>
  <si>
    <t>월드커피리더스포럼 오리진 어드벤처 커핑세션
글로벌 커피 리더 및 업계관계자 대상
커핑 세션 진행</t>
    <phoneticPr fontId="3" type="noConversion"/>
  </si>
  <si>
    <t>S-39</t>
  </si>
  <si>
    <t>출입증 랜야드 통한 지속적 브랜드 노출</t>
    <phoneticPr fontId="3" type="noConversion"/>
  </si>
  <si>
    <t>S-40</t>
  </si>
  <si>
    <t>공식 가방 '그린백' 제작 및 배포</t>
    <phoneticPr fontId="3" type="noConversion"/>
  </si>
  <si>
    <t>S-41</t>
  </si>
  <si>
    <t>플리너리 세션 입구 앞 기업 전용 홍보 공간 제공(제품 진열 및 시연 가능)</t>
    <phoneticPr fontId="3" type="noConversion"/>
  </si>
  <si>
    <t>S-42</t>
  </si>
  <si>
    <t>플리너리 세션 대형 LED 스크린 내 파트너 브랜드 로고 및 홍보 영상 송출</t>
    <phoneticPr fontId="3" type="noConversion"/>
  </si>
  <si>
    <t>S-43</t>
  </si>
  <si>
    <t>공식 에스프레소 머신 파트너</t>
    <phoneticPr fontId="3" type="noConversion"/>
  </si>
  <si>
    <t>프로페셔널 세션 / 챔피언 세션/SCA 교육 프로그램 참가사 제품 필수 사용
세션 내 스폰서 로고 노출- 행사장 주요 위치 스폰서 제품 진열</t>
    <phoneticPr fontId="3" type="noConversion"/>
  </si>
  <si>
    <t>S-44</t>
  </si>
  <si>
    <t>공식 그라인더 파트너</t>
    <phoneticPr fontId="3" type="noConversion"/>
  </si>
  <si>
    <t>S-45</t>
  </si>
  <si>
    <t>공식 커피 기구/워터 시스템 파트너</t>
    <phoneticPr fontId="3" type="noConversion"/>
  </si>
  <si>
    <t>S-46</t>
  </si>
  <si>
    <t>커피 브레이크 공식 원두 파트너</t>
    <phoneticPr fontId="3" type="noConversion"/>
  </si>
  <si>
    <t>커피 브레이크 타임 파트너사 커피 단독 제공</t>
    <phoneticPr fontId="3" type="noConversion"/>
  </si>
  <si>
    <t>S-47</t>
  </si>
  <si>
    <t>커피 브레이크 공식 디저트 파트너</t>
    <phoneticPr fontId="3" type="noConversion"/>
  </si>
  <si>
    <t>커피 브레이크 타임 파트너사 디저트 제공</t>
    <phoneticPr fontId="3" type="noConversion"/>
  </si>
  <si>
    <t>S-48</t>
  </si>
  <si>
    <t>참가자/VIP 대상 제품 협찬</t>
    <phoneticPr fontId="3" type="noConversion"/>
  </si>
  <si>
    <t>참가자 및 VIP 제품 배포</t>
    <phoneticPr fontId="3" type="noConversion"/>
  </si>
  <si>
    <t>S-49</t>
  </si>
  <si>
    <t>인스타그램/페이스북 포스팅</t>
    <phoneticPr fontId="3" type="noConversion"/>
  </si>
  <si>
    <t>참가업체/제품소개 콘텐츠 인스타그램 포스팅 or 스토리</t>
    <phoneticPr fontId="3" type="noConversion"/>
  </si>
  <si>
    <t>S-50</t>
  </si>
  <si>
    <t>뉴스레터 포스팅</t>
    <phoneticPr fontId="3" type="noConversion"/>
  </si>
  <si>
    <t>참가업체/제품소개 콘텐츠 뉴스레터 발행</t>
    <phoneticPr fontId="3" type="noConversion"/>
  </si>
  <si>
    <t>S-51</t>
  </si>
  <si>
    <t>프로그램북 지면광고</t>
    <phoneticPr fontId="3" type="noConversion"/>
  </si>
  <si>
    <t>현장 배포 프로그램북 지면 잡지 광고</t>
    <phoneticPr fontId="3" type="noConversion"/>
  </si>
  <si>
    <t>S-52</t>
  </si>
  <si>
    <t>컨퍼런스룸 임대</t>
  </si>
  <si>
    <t>스튜디오 159</t>
  </si>
  <si>
    <t>컨퍼런스룸 1일 임대 (최소 임대기간 4일)</t>
    <phoneticPr fontId="3" type="noConversion"/>
  </si>
  <si>
    <t>S-53</t>
  </si>
  <si>
    <t>세미나룸 A (40㎡ )</t>
  </si>
  <si>
    <t>컨퍼런스룸 1일 임대 (9시간)
참가업체 전용 공간 활용 - 브랜드 쇼룸, 세미나, VIP 라운지, 커핑룸, 상담회장, 기자간담회, 이사회, 창고, 휴게실 등</t>
    <phoneticPr fontId="3" type="noConversion"/>
  </si>
  <si>
    <t>S-54</t>
  </si>
  <si>
    <t>S-55</t>
  </si>
  <si>
    <t>세미나룸 C (311㎡ )</t>
  </si>
  <si>
    <t>S-56</t>
  </si>
  <si>
    <t xml:space="preserve">세미나룸 반일 </t>
  </si>
  <si>
    <t>컨퍼런스룸 반일 임대 (4시간)
참가업체 전용 공간 활용 - 브랜드 쇼룸, 세미나, VIP 라운지, 커핑룸, 상담회장, 기자간담회, 이사회, 창고, 휴게실 등</t>
  </si>
  <si>
    <t>전시장 내 부속실 창고 임대
참가업체 전용 서브 공간 활용 - 물자 적재 창고, 스텝 휴게공간</t>
  </si>
  <si>
    <t>S-58</t>
  </si>
  <si>
    <t>참가업체 등록</t>
  </si>
  <si>
    <t>S-59</t>
  </si>
  <si>
    <t>공동 참가업체 추가 등록</t>
  </si>
  <si>
    <t>참가업체 리스트 추가 표기, 부스배치도 추가 등재 (공식 참가업체 인정)
업체 및 제품 정보 추가 등록 : 온라인 전시관, 비즈매칭 이용</t>
    <phoneticPr fontId="3" type="noConversion"/>
  </si>
  <si>
    <t>출입증 뱃지 1매</t>
  </si>
  <si>
    <t>직원용 1인 출입증 1매</t>
  </si>
  <si>
    <t>S-61</t>
  </si>
  <si>
    <t>초청장</t>
  </si>
  <si>
    <t>모바일 초청장 50매</t>
  </si>
  <si>
    <t xml:space="preserve">1일 초청장 10매 </t>
    <phoneticPr fontId="3" type="noConversion"/>
  </si>
  <si>
    <t>S-62</t>
  </si>
  <si>
    <t>주차권</t>
  </si>
  <si>
    <t>코엑스 주차권</t>
  </si>
  <si>
    <t xml:space="preserve">1일 주차권 10매 </t>
    <phoneticPr fontId="3" type="noConversion"/>
  </si>
  <si>
    <t>S-63</t>
  </si>
  <si>
    <t>가구비품</t>
  </si>
  <si>
    <t>미팅 테이블세트(의자4ea, 원형테이블 1ea), 브로슈어 거치대 1ea 제공</t>
    <phoneticPr fontId="3" type="noConversion"/>
  </si>
  <si>
    <t>통역</t>
  </si>
  <si>
    <t xml:space="preserve">4일 전시기간 영한 통역 1인 상주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</si>
</sst>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_-&quot;₩&quot;* #,##0_-;\-&quot;₩&quot;* #,##0_-;_-&quot;₩&quot;* &quot;-&quot;_-;_-@_-\ &quot;원&quot;"/>
    <numFmt numFmtId="177" formatCode="_-[$₩-412]* #,##0_-;\-[$₩-412]* #,##0_-;_-[$₩-412]* &quot;-&quot;??_-;_-@_-"/>
  </numFmts>
  <fonts count="23">
    <font>
      <sz val="11"/>
      <color theme="1"/>
      <name val="맑은 고딕"/>
      <family val="2"/>
      <charset val="129"/>
      <scheme val="minor"/>
    </font>
    <font>
      <sz val="10"/>
      <color theme="1"/>
      <name val="맑은 고딕"/>
      <family val="3"/>
      <charset val="129"/>
      <scheme val="minor"/>
    </font>
    <font>
      <b/>
      <sz val="10"/>
      <color theme="1"/>
      <name val="맑은 고딕"/>
      <family val="3"/>
      <charset val="129"/>
      <scheme val="minor"/>
    </font>
    <font>
      <sz val="8"/>
      <name val="맑은 고딕"/>
      <family val="2"/>
      <charset val="129"/>
      <scheme val="minor"/>
    </font>
    <font>
      <i/>
      <sz val="11"/>
      <color theme="1"/>
      <name val="맑은 고딕"/>
      <family val="3"/>
      <charset val="129"/>
      <scheme val="minor"/>
    </font>
    <font>
      <sz val="11"/>
      <color theme="1"/>
      <name val="맑은 고딕"/>
      <family val="2"/>
      <charset val="129"/>
      <scheme val="minor"/>
    </font>
    <font>
      <sz val="11"/>
      <color theme="1"/>
      <name val="맑은 고딕"/>
      <family val="3"/>
      <charset val="129"/>
      <scheme val="minor"/>
    </font>
    <font>
      <b/>
      <sz val="11"/>
      <color theme="1"/>
      <name val="맑은 고딕"/>
      <family val="3"/>
      <charset val="129"/>
      <scheme val="minor"/>
    </font>
    <font>
      <b/>
      <sz val="10"/>
      <color rgb="FF000000"/>
      <name val="맑은 고딕"/>
      <family val="3"/>
      <charset val="129"/>
      <scheme val="minor"/>
    </font>
    <font>
      <sz val="9"/>
      <color theme="1"/>
      <name val="맑은 고딕"/>
      <family val="3"/>
      <charset val="129"/>
      <scheme val="minor"/>
    </font>
    <font>
      <b/>
      <sz val="14"/>
      <color rgb="FF000000"/>
      <name val="맑은 고딕"/>
      <family val="3"/>
      <charset val="129"/>
      <scheme val="minor"/>
    </font>
    <font>
      <sz val="8"/>
      <color theme="1"/>
      <name val="맑은 고딕"/>
      <family val="3"/>
      <charset val="129"/>
      <scheme val="minor"/>
    </font>
    <font>
      <b/>
      <sz val="12"/>
      <color theme="1"/>
      <name val="맑은 고딕"/>
      <family val="3"/>
      <charset val="129"/>
      <scheme val="minor"/>
    </font>
    <font>
      <b/>
      <sz val="10"/>
      <name val="맑은 고딕"/>
      <family val="3"/>
      <charset val="129"/>
      <scheme val="minor"/>
    </font>
    <font>
      <sz val="10"/>
      <name val="맑은 고딕"/>
      <family val="3"/>
      <charset val="129"/>
      <scheme val="minor"/>
    </font>
    <font>
      <sz val="8"/>
      <name val="맑은 고딕"/>
      <family val="3"/>
      <charset val="129"/>
      <scheme val="minor"/>
    </font>
    <font>
      <sz val="10"/>
      <color rgb="FFFF0000"/>
      <name val="맑은 고딕"/>
      <family val="3"/>
      <charset val="129"/>
      <scheme val="minor"/>
    </font>
    <font>
      <b/>
      <sz val="9"/>
      <name val="맑은 고딕"/>
      <family val="3"/>
      <charset val="129"/>
      <scheme val="minor"/>
    </font>
    <font>
      <sz val="9"/>
      <name val="맑은 고딕"/>
      <family val="3"/>
      <charset val="129"/>
      <scheme val="minor"/>
    </font>
    <font>
      <sz val="11"/>
      <name val="맑은 고딕"/>
      <family val="3"/>
      <charset val="129"/>
      <scheme val="minor"/>
    </font>
    <font>
      <sz val="10"/>
      <color rgb="FF000000"/>
      <name val="맑은 고딕"/>
      <family val="3"/>
      <charset val="129"/>
      <scheme val="minor"/>
    </font>
    <font>
      <b/>
      <sz val="9"/>
      <color rgb="FF000000"/>
      <name val="맑은 고딕"/>
      <family val="3"/>
      <charset val="129"/>
      <scheme val="minor"/>
    </font>
    <font>
      <i/>
      <sz val="11"/>
      <name val="맑은 고딕"/>
      <family val="3"/>
      <charset val="129"/>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s>
  <cellStyleXfs count="2">
    <xf numFmtId="0" fontId="0" fillId="0" borderId="0">
      <alignment vertical="center"/>
    </xf>
    <xf numFmtId="41" fontId="5" fillId="0" borderId="0" applyFont="0" applyFill="0" applyBorder="0" applyAlignment="0" applyProtection="0">
      <alignment vertical="center"/>
    </xf>
  </cellStyleXfs>
  <cellXfs count="163">
    <xf numFmtId="0" fontId="0" fillId="0" borderId="0" xfId="0">
      <alignment vertical="center"/>
    </xf>
    <xf numFmtId="0" fontId="6" fillId="2" borderId="0" xfId="0" applyFont="1" applyFill="1" applyProtection="1">
      <alignment vertical="center"/>
      <protection locked="0"/>
    </xf>
    <xf numFmtId="0" fontId="6" fillId="2" borderId="0" xfId="0" applyFont="1" applyFill="1" applyAlignment="1" applyProtection="1">
      <alignment horizontal="right" vertical="center"/>
      <protection locked="0"/>
    </xf>
    <xf numFmtId="0" fontId="7" fillId="2" borderId="0" xfId="0" applyFont="1" applyFill="1" applyProtection="1">
      <alignment vertical="center"/>
      <protection locked="0"/>
    </xf>
    <xf numFmtId="41" fontId="6" fillId="2" borderId="0" xfId="1" applyFont="1" applyFill="1" applyProtection="1">
      <alignment vertical="center"/>
      <protection locked="0"/>
    </xf>
    <xf numFmtId="41" fontId="6" fillId="2" borderId="0" xfId="1" applyFont="1" applyFill="1" applyBorder="1" applyAlignment="1" applyProtection="1">
      <alignment vertical="center"/>
      <protection locked="0"/>
    </xf>
    <xf numFmtId="0" fontId="1" fillId="2" borderId="0" xfId="0" applyFont="1" applyFill="1" applyProtection="1">
      <alignment vertical="center"/>
      <protection locked="0"/>
    </xf>
    <xf numFmtId="41" fontId="8" fillId="0" borderId="1" xfId="1" applyFont="1" applyBorder="1" applyAlignment="1" applyProtection="1">
      <alignment horizontal="center" vertical="center"/>
      <protection locked="0"/>
    </xf>
    <xf numFmtId="0" fontId="1" fillId="0" borderId="0" xfId="0" applyFont="1">
      <alignment vertical="center"/>
    </xf>
    <xf numFmtId="0" fontId="2" fillId="0" borderId="1" xfId="0" applyFont="1" applyBorder="1" applyAlignment="1" applyProtection="1">
      <alignment horizontal="center"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11" fillId="2" borderId="0" xfId="0" applyFont="1" applyFill="1" applyProtection="1">
      <alignment vertical="center"/>
      <protection locked="0"/>
    </xf>
    <xf numFmtId="0" fontId="12" fillId="2" borderId="0" xfId="0" applyFont="1" applyFill="1" applyProtection="1">
      <alignment vertical="center"/>
      <protection locked="0"/>
    </xf>
    <xf numFmtId="0" fontId="6" fillId="2" borderId="0" xfId="0" quotePrefix="1" applyFont="1" applyFill="1" applyAlignment="1" applyProtection="1">
      <alignment horizontal="center" vertical="center"/>
      <protection locked="0"/>
    </xf>
    <xf numFmtId="41" fontId="6" fillId="2" borderId="0" xfId="1" applyFont="1" applyFill="1" applyBorder="1" applyAlignment="1" applyProtection="1">
      <alignment horizontal="left" vertical="center"/>
      <protection locked="0"/>
    </xf>
    <xf numFmtId="41" fontId="4" fillId="2" borderId="0" xfId="1" applyFont="1" applyFill="1" applyBorder="1" applyAlignment="1" applyProtection="1">
      <alignment vertical="center"/>
      <protection locked="0"/>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41" fontId="8" fillId="3" borderId="1" xfId="1" applyFont="1" applyFill="1" applyBorder="1" applyAlignment="1" applyProtection="1">
      <alignment horizontal="center" vertical="center"/>
    </xf>
    <xf numFmtId="0" fontId="13" fillId="0" borderId="1" xfId="0" applyFont="1" applyBorder="1" applyAlignment="1" applyProtection="1">
      <alignment horizontal="center" vertical="center"/>
      <protection locked="0"/>
    </xf>
    <xf numFmtId="0" fontId="9" fillId="0" borderId="0" xfId="0" applyFont="1">
      <alignment vertical="center"/>
    </xf>
    <xf numFmtId="0" fontId="18" fillId="0" borderId="1" xfId="0" applyFont="1" applyBorder="1" applyAlignment="1">
      <alignment horizontal="center" vertical="center"/>
    </xf>
    <xf numFmtId="0" fontId="18" fillId="3" borderId="1" xfId="0" applyFont="1" applyFill="1" applyBorder="1" applyAlignment="1">
      <alignment horizontal="center" vertical="center"/>
    </xf>
    <xf numFmtId="0" fontId="18" fillId="0" borderId="1" xfId="0" applyFont="1" applyBorder="1" applyAlignment="1">
      <alignment horizontal="center" vertical="center" wrapText="1"/>
    </xf>
    <xf numFmtId="0" fontId="6" fillId="2" borderId="0" xfId="0" applyFont="1" applyFill="1" applyAlignment="1" applyProtection="1">
      <alignment horizontal="center" vertical="center"/>
      <protection locked="0"/>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41" fontId="13" fillId="2" borderId="0" xfId="1" applyFont="1" applyFill="1" applyBorder="1" applyAlignment="1">
      <alignment horizontal="center" vertical="center"/>
    </xf>
    <xf numFmtId="41" fontId="18" fillId="0" borderId="1" xfId="0" applyNumberFormat="1" applyFont="1" applyBorder="1" applyAlignment="1">
      <alignment horizontal="center" vertical="center"/>
    </xf>
    <xf numFmtId="0" fontId="18" fillId="0" borderId="5" xfId="0" applyFont="1" applyBorder="1" applyAlignment="1">
      <alignment horizontal="center" vertical="center" wrapText="1"/>
    </xf>
    <xf numFmtId="0" fontId="18" fillId="0" borderId="12" xfId="0" applyFont="1" applyBorder="1" applyAlignment="1">
      <alignment horizontal="center" vertical="center"/>
    </xf>
    <xf numFmtId="0" fontId="18" fillId="2" borderId="12" xfId="0" applyFont="1" applyFill="1" applyBorder="1" applyAlignment="1">
      <alignment horizontal="center" vertical="center"/>
    </xf>
    <xf numFmtId="41" fontId="18" fillId="2" borderId="12" xfId="1" applyFont="1" applyFill="1" applyBorder="1" applyAlignment="1">
      <alignment horizontal="center" vertical="center"/>
    </xf>
    <xf numFmtId="41" fontId="18" fillId="0" borderId="12" xfId="1" applyFont="1" applyFill="1" applyBorder="1" applyAlignment="1">
      <alignment horizontal="center" vertical="center"/>
    </xf>
    <xf numFmtId="3" fontId="14" fillId="2" borderId="4" xfId="1" applyNumberFormat="1" applyFont="1" applyFill="1" applyBorder="1" applyAlignment="1">
      <alignment horizontal="center" vertical="center"/>
    </xf>
    <xf numFmtId="3" fontId="14" fillId="0" borderId="4" xfId="1" applyNumberFormat="1" applyFont="1" applyFill="1" applyBorder="1" applyAlignment="1">
      <alignment horizontal="center" vertical="center"/>
    </xf>
    <xf numFmtId="41" fontId="18" fillId="0" borderId="5" xfId="0" applyNumberFormat="1" applyFont="1" applyBorder="1" applyAlignment="1">
      <alignment horizontal="center" vertical="center"/>
    </xf>
    <xf numFmtId="41" fontId="18" fillId="2" borderId="5" xfId="0" applyNumberFormat="1" applyFont="1" applyFill="1" applyBorder="1" applyAlignment="1">
      <alignment horizontal="center" vertical="center"/>
    </xf>
    <xf numFmtId="0" fontId="18" fillId="0" borderId="12" xfId="0" applyFont="1" applyBorder="1" applyAlignment="1">
      <alignment horizontal="center" vertical="center" wrapText="1"/>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176" fontId="14" fillId="0" borderId="1" xfId="1" applyNumberFormat="1" applyFont="1" applyBorder="1" applyAlignment="1" applyProtection="1">
      <alignment horizontal="right" vertical="center" wrapText="1"/>
    </xf>
    <xf numFmtId="176" fontId="20" fillId="0" borderId="1" xfId="1" applyNumberFormat="1" applyFont="1" applyBorder="1" applyAlignment="1" applyProtection="1">
      <alignment horizontal="right" vertical="center" wrapText="1"/>
    </xf>
    <xf numFmtId="0" fontId="14" fillId="0" borderId="1" xfId="0" applyFont="1" applyBorder="1" applyAlignment="1" applyProtection="1">
      <alignment horizontal="center" vertical="center"/>
      <protection locked="0"/>
    </xf>
    <xf numFmtId="41" fontId="20" fillId="0" borderId="1" xfId="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8" fillId="3" borderId="1" xfId="1" applyNumberFormat="1" applyFont="1" applyFill="1" applyBorder="1" applyAlignment="1" applyProtection="1">
      <alignment horizontal="center" vertical="center"/>
    </xf>
    <xf numFmtId="0" fontId="13" fillId="3" borderId="1" xfId="0" applyFont="1" applyFill="1" applyBorder="1" applyAlignment="1">
      <alignment horizontal="center" vertical="center"/>
    </xf>
    <xf numFmtId="41" fontId="13" fillId="3" borderId="1" xfId="1" applyFont="1" applyFill="1" applyBorder="1" applyAlignment="1">
      <alignment horizontal="center" vertical="center"/>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1" fillId="2" borderId="0" xfId="0" applyFont="1" applyFill="1" applyAlignment="1" applyProtection="1">
      <alignment horizontal="right" vertical="center"/>
      <protection locked="0"/>
    </xf>
    <xf numFmtId="0" fontId="21" fillId="3" borderId="1" xfId="0" applyFont="1" applyFill="1" applyBorder="1" applyAlignment="1">
      <alignment horizontal="center" vertical="center"/>
    </xf>
    <xf numFmtId="0" fontId="14" fillId="2" borderId="0" xfId="0" applyFont="1" applyFill="1" applyAlignment="1" applyProtection="1">
      <alignment horizontal="right" vertical="center"/>
      <protection locked="0"/>
    </xf>
    <xf numFmtId="0" fontId="14" fillId="2" borderId="0" xfId="0" applyFont="1" applyFill="1" applyProtection="1">
      <alignment vertical="center"/>
      <protection locked="0"/>
    </xf>
    <xf numFmtId="0" fontId="17" fillId="0" borderId="1" xfId="0" applyFont="1" applyBorder="1" applyAlignment="1">
      <alignment vertical="center" wrapText="1"/>
    </xf>
    <xf numFmtId="0" fontId="1" fillId="2" borderId="0" xfId="0" applyFont="1" applyFill="1" applyAlignment="1" applyProtection="1">
      <alignment horizontal="center" vertical="center"/>
      <protection locked="0"/>
    </xf>
    <xf numFmtId="41" fontId="17" fillId="3" borderId="1" xfId="1" applyFont="1" applyFill="1" applyBorder="1" applyAlignment="1">
      <alignment horizontal="center" vertical="center"/>
    </xf>
    <xf numFmtId="0" fontId="13" fillId="3" borderId="1" xfId="0" applyFont="1" applyFill="1" applyBorder="1" applyAlignment="1">
      <alignment horizontal="center" vertical="center" wrapText="1"/>
    </xf>
    <xf numFmtId="41" fontId="18" fillId="0" borderId="1" xfId="1" applyFont="1" applyFill="1" applyBorder="1" applyAlignment="1">
      <alignment horizontal="center" vertical="center"/>
    </xf>
    <xf numFmtId="0" fontId="20" fillId="0" borderId="0" xfId="0" applyFont="1" applyAlignment="1">
      <alignment horizontal="left" vertical="center"/>
    </xf>
    <xf numFmtId="0" fontId="19" fillId="2" borderId="0" xfId="0" applyFont="1" applyFill="1" applyProtection="1">
      <alignment vertical="center"/>
      <protection locked="0"/>
    </xf>
    <xf numFmtId="41" fontId="19" fillId="2" borderId="0" xfId="1" applyFont="1" applyFill="1" applyProtection="1">
      <alignment vertical="center"/>
      <protection locked="0"/>
    </xf>
    <xf numFmtId="0" fontId="19" fillId="2" borderId="0" xfId="0" quotePrefix="1" applyFont="1" applyFill="1" applyAlignment="1" applyProtection="1">
      <alignment horizontal="center" vertical="center"/>
      <protection locked="0"/>
    </xf>
    <xf numFmtId="0" fontId="19" fillId="2" borderId="0" xfId="0" applyFont="1" applyFill="1" applyAlignment="1" applyProtection="1">
      <alignment horizontal="center" vertical="center"/>
      <protection locked="0"/>
    </xf>
    <xf numFmtId="41" fontId="19" fillId="2" borderId="0" xfId="1" applyFont="1" applyFill="1" applyBorder="1" applyAlignment="1" applyProtection="1">
      <alignment horizontal="left" vertical="center"/>
      <protection locked="0"/>
    </xf>
    <xf numFmtId="41" fontId="22" fillId="2" borderId="0" xfId="1" applyFont="1" applyFill="1" applyBorder="1" applyAlignment="1" applyProtection="1">
      <alignment vertical="center"/>
      <protection locked="0"/>
    </xf>
    <xf numFmtId="41" fontId="19" fillId="2" borderId="0" xfId="1" applyFont="1" applyFill="1" applyBorder="1" applyAlignment="1" applyProtection="1">
      <alignment vertical="center"/>
      <protection locked="0"/>
    </xf>
    <xf numFmtId="0" fontId="1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7" fillId="0" borderId="1" xfId="1" applyNumberFormat="1" applyFont="1" applyFill="1" applyBorder="1" applyAlignment="1">
      <alignment vertical="center" wrapText="1"/>
    </xf>
    <xf numFmtId="0" fontId="18" fillId="0" borderId="1" xfId="1" applyNumberFormat="1" applyFont="1" applyFill="1" applyBorder="1" applyAlignment="1">
      <alignment horizontal="left" vertical="center" wrapText="1"/>
    </xf>
    <xf numFmtId="177" fontId="18" fillId="0" borderId="1" xfId="1" applyNumberFormat="1" applyFont="1" applyFill="1" applyBorder="1" applyAlignment="1">
      <alignment horizontal="center" vertical="center"/>
    </xf>
    <xf numFmtId="0" fontId="18" fillId="0" borderId="1" xfId="1" applyNumberFormat="1" applyFont="1" applyFill="1" applyBorder="1" applyAlignment="1">
      <alignment horizontal="center" vertical="center"/>
    </xf>
    <xf numFmtId="41" fontId="17" fillId="0" borderId="1" xfId="1" applyFont="1" applyFill="1" applyBorder="1" applyAlignment="1" applyProtection="1">
      <alignment horizontal="center" vertical="center"/>
      <protection locked="0"/>
    </xf>
    <xf numFmtId="0" fontId="17" fillId="0" borderId="1" xfId="0" applyFont="1" applyBorder="1">
      <alignment vertical="center"/>
    </xf>
    <xf numFmtId="41" fontId="17" fillId="0" borderId="1" xfId="1" applyFont="1" applyFill="1" applyBorder="1" applyAlignment="1" applyProtection="1">
      <alignment horizontal="right" vertical="center"/>
      <protection locked="0"/>
    </xf>
    <xf numFmtId="177" fontId="18" fillId="3" borderId="1" xfId="1" applyNumberFormat="1" applyFont="1" applyFill="1" applyBorder="1" applyAlignment="1">
      <alignment horizontal="center" vertical="center"/>
    </xf>
    <xf numFmtId="41" fontId="15" fillId="0" borderId="7" xfId="1" applyFont="1" applyBorder="1" applyAlignment="1">
      <alignment horizontal="right" vertical="center" wrapText="1"/>
    </xf>
    <xf numFmtId="41" fontId="15" fillId="0" borderId="13" xfId="1" applyFont="1" applyBorder="1" applyAlignment="1">
      <alignment horizontal="right" vertical="center" wrapText="1"/>
    </xf>
    <xf numFmtId="41" fontId="15" fillId="0" borderId="2" xfId="1" applyFont="1" applyBorder="1" applyAlignment="1">
      <alignment horizontal="right" vertical="center" wrapText="1"/>
    </xf>
    <xf numFmtId="3" fontId="18" fillId="0" borderId="1" xfId="0" applyNumberFormat="1" applyFont="1" applyBorder="1">
      <alignment vertical="center"/>
    </xf>
    <xf numFmtId="41" fontId="9" fillId="0" borderId="1" xfId="1" applyFont="1" applyFill="1" applyBorder="1" applyAlignment="1">
      <alignment horizontal="center" vertical="center"/>
    </xf>
    <xf numFmtId="0" fontId="1" fillId="2" borderId="0" xfId="0" applyFont="1" applyFill="1" applyAlignment="1" applyProtection="1">
      <alignment horizontal="center" vertical="center"/>
      <protection locked="0"/>
    </xf>
    <xf numFmtId="14" fontId="4" fillId="2" borderId="0" xfId="0" applyNumberFormat="1" applyFont="1" applyFill="1" applyAlignment="1" applyProtection="1">
      <alignment horizontal="center" vertical="center"/>
      <protection locked="0"/>
    </xf>
    <xf numFmtId="0" fontId="11" fillId="2" borderId="0" xfId="0" applyFont="1" applyFill="1" applyAlignment="1">
      <alignment horizontal="left" vertical="top" wrapText="1"/>
    </xf>
    <xf numFmtId="0" fontId="18" fillId="3" borderId="2"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3" xfId="0" applyFont="1" applyFill="1" applyBorder="1" applyAlignment="1">
      <alignment horizontal="center" vertical="center"/>
    </xf>
    <xf numFmtId="41" fontId="15" fillId="0" borderId="8" xfId="1" applyFont="1" applyBorder="1" applyAlignment="1">
      <alignment horizontal="center" vertical="center" wrapText="1"/>
    </xf>
    <xf numFmtId="41" fontId="15" fillId="0" borderId="10" xfId="1" applyFont="1" applyBorder="1" applyAlignment="1">
      <alignment horizontal="center" vertical="center" wrapText="1"/>
    </xf>
    <xf numFmtId="41" fontId="15" fillId="0" borderId="9" xfId="1" applyFont="1" applyBorder="1" applyAlignment="1">
      <alignment horizontal="center" vertical="center" wrapText="1"/>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41" fontId="8" fillId="2" borderId="2" xfId="1" applyFont="1" applyFill="1" applyBorder="1" applyAlignment="1" applyProtection="1">
      <alignment horizontal="center" vertical="center"/>
      <protection locked="0"/>
    </xf>
    <xf numFmtId="41" fontId="8" fillId="2" borderId="7" xfId="1" applyFont="1" applyFill="1" applyBorder="1" applyAlignment="1" applyProtection="1">
      <alignment horizontal="center" vertical="center"/>
      <protection locked="0"/>
    </xf>
    <xf numFmtId="41" fontId="8" fillId="2" borderId="3" xfId="1" applyFont="1" applyFill="1" applyBorder="1" applyAlignment="1" applyProtection="1">
      <alignment horizontal="center" vertical="center"/>
      <protection locked="0"/>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4" xfId="0" applyFont="1" applyFill="1" applyBorder="1" applyAlignment="1">
      <alignment horizontal="center" vertical="center" wrapText="1"/>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8" fillId="3"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1" fillId="0" borderId="7"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7" fillId="0" borderId="1" xfId="0" applyFont="1" applyBorder="1" applyAlignment="1">
      <alignment horizontal="center" vertical="center" wrapText="1"/>
    </xf>
    <xf numFmtId="0" fontId="4" fillId="2" borderId="0" xfId="0" applyFont="1" applyFill="1" applyAlignment="1" applyProtection="1">
      <alignment horizontal="center" vertical="center"/>
      <protection locked="0"/>
    </xf>
    <xf numFmtId="0" fontId="18" fillId="0" borderId="2" xfId="0" applyFont="1" applyBorder="1" applyAlignment="1">
      <alignment horizontal="left" vertical="center" wrapText="1"/>
    </xf>
    <xf numFmtId="0" fontId="18" fillId="0" borderId="7" xfId="0" applyFont="1" applyBorder="1" applyAlignment="1">
      <alignment horizontal="left" vertical="center" wrapText="1"/>
    </xf>
    <xf numFmtId="0" fontId="18" fillId="0" borderId="3" xfId="0" applyFont="1" applyBorder="1" applyAlignment="1">
      <alignment horizontal="left" vertical="center" wrapText="1"/>
    </xf>
    <xf numFmtId="0" fontId="18" fillId="0" borderId="2" xfId="0" applyFont="1" applyBorder="1" applyAlignment="1">
      <alignment horizontal="left" vertical="center"/>
    </xf>
    <xf numFmtId="0" fontId="18" fillId="0" borderId="7" xfId="0" applyFont="1" applyBorder="1" applyAlignment="1">
      <alignment horizontal="left" vertical="center"/>
    </xf>
    <xf numFmtId="0" fontId="18" fillId="0" borderId="3" xfId="0" applyFont="1" applyBorder="1" applyAlignment="1">
      <alignment horizontal="left" vertical="center"/>
    </xf>
    <xf numFmtId="0" fontId="13" fillId="0" borderId="1" xfId="0" applyFont="1" applyBorder="1" applyAlignment="1">
      <alignment horizontal="center" vertical="center" wrapText="1"/>
    </xf>
    <xf numFmtId="0" fontId="17" fillId="3" borderId="2"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3" xfId="0" applyFont="1" applyFill="1" applyBorder="1" applyAlignment="1">
      <alignment horizontal="center" vertical="center"/>
    </xf>
    <xf numFmtId="0" fontId="17" fillId="0" borderId="1" xfId="0" applyFont="1" applyBorder="1" applyAlignment="1">
      <alignment horizontal="center" vertical="center"/>
    </xf>
    <xf numFmtId="0" fontId="8" fillId="3" borderId="1" xfId="0" applyFont="1" applyFill="1" applyBorder="1" applyAlignment="1">
      <alignment horizontal="center" vertical="center"/>
    </xf>
    <xf numFmtId="41" fontId="8" fillId="2" borderId="1" xfId="1" applyFont="1" applyFill="1" applyBorder="1" applyAlignment="1" applyProtection="1">
      <alignment horizontal="center" vertical="center"/>
      <protection locked="0"/>
    </xf>
    <xf numFmtId="0" fontId="2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41" fontId="17" fillId="3" borderId="1" xfId="1" applyFont="1" applyFill="1" applyBorder="1" applyAlignment="1">
      <alignment horizontal="center" vertical="center"/>
    </xf>
    <xf numFmtId="0" fontId="18" fillId="0" borderId="1" xfId="1" applyNumberFormat="1" applyFont="1" applyFill="1" applyBorder="1" applyAlignment="1">
      <alignment horizontal="left"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8" fillId="0" borderId="1" xfId="0" applyFont="1" applyBorder="1" applyAlignment="1">
      <alignment horizontal="center" vertical="center"/>
    </xf>
    <xf numFmtId="0" fontId="1" fillId="2" borderId="2"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7" fillId="0" borderId="1" xfId="1" applyNumberFormat="1" applyFont="1" applyFill="1" applyBorder="1" applyAlignment="1">
      <alignment vertical="center" wrapText="1"/>
    </xf>
    <xf numFmtId="0" fontId="18" fillId="0" borderId="4" xfId="1" quotePrefix="1" applyNumberFormat="1" applyFont="1" applyFill="1" applyBorder="1" applyAlignment="1">
      <alignment horizontal="left" vertical="center" wrapText="1"/>
    </xf>
    <xf numFmtId="0" fontId="18" fillId="0" borderId="6" xfId="1" applyNumberFormat="1" applyFont="1" applyFill="1" applyBorder="1" applyAlignment="1">
      <alignment horizontal="left" vertical="center" wrapText="1"/>
    </xf>
    <xf numFmtId="0" fontId="18" fillId="0" borderId="5" xfId="1" applyNumberFormat="1" applyFont="1" applyFill="1" applyBorder="1" applyAlignment="1">
      <alignment horizontal="left" vertical="center" wrapText="1"/>
    </xf>
    <xf numFmtId="0" fontId="21" fillId="3" borderId="1" xfId="0" applyFont="1" applyFill="1" applyBorder="1" applyAlignment="1">
      <alignment horizontal="center" vertical="center"/>
    </xf>
    <xf numFmtId="177" fontId="18" fillId="0" borderId="1" xfId="1" applyNumberFormat="1" applyFont="1" applyFill="1" applyBorder="1" applyAlignment="1">
      <alignment horizontal="center" vertical="center"/>
    </xf>
    <xf numFmtId="0" fontId="18" fillId="0" borderId="1" xfId="1" applyNumberFormat="1" applyFont="1" applyFill="1" applyBorder="1" applyAlignment="1">
      <alignment horizontal="left" vertical="center" wrapText="1"/>
    </xf>
    <xf numFmtId="0" fontId="19" fillId="2" borderId="11" xfId="0" applyFont="1" applyFill="1" applyBorder="1" applyAlignment="1" applyProtection="1">
      <alignment horizontal="center" vertical="center"/>
      <protection locked="0"/>
    </xf>
    <xf numFmtId="0" fontId="17" fillId="0" borderId="1" xfId="0" applyFont="1" applyBorder="1" applyAlignment="1">
      <alignment vertical="center"/>
    </xf>
  </cellXfs>
  <cellStyles count="2">
    <cellStyle name="쉼표 [0]" xfId="1" builtinId="6"/>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45</xdr:row>
      <xdr:rowOff>9532</xdr:rowOff>
    </xdr:from>
    <xdr:to>
      <xdr:col>8</xdr:col>
      <xdr:colOff>21515</xdr:colOff>
      <xdr:row>45</xdr:row>
      <xdr:rowOff>1467753</xdr:rowOff>
    </xdr:to>
    <xdr:pic>
      <xdr:nvPicPr>
        <xdr:cNvPr id="5" name="그림 4">
          <a:extLst>
            <a:ext uri="{FF2B5EF4-FFF2-40B4-BE49-F238E27FC236}">
              <a16:creationId xmlns:a16="http://schemas.microsoft.com/office/drawing/2014/main" id="{2580EADA-DF94-642C-34B7-D73EF4CABC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873872"/>
          <a:ext cx="7932420" cy="1458221"/>
        </a:xfrm>
        <a:prstGeom prst="rect">
          <a:avLst/>
        </a:prstGeom>
      </xdr:spPr>
    </xdr:pic>
    <xdr:clientData/>
  </xdr:twoCellAnchor>
  <xdr:twoCellAnchor editAs="oneCell">
    <xdr:from>
      <xdr:col>0</xdr:col>
      <xdr:colOff>0</xdr:colOff>
      <xdr:row>0</xdr:row>
      <xdr:rowOff>0</xdr:rowOff>
    </xdr:from>
    <xdr:to>
      <xdr:col>8</xdr:col>
      <xdr:colOff>10359</xdr:colOff>
      <xdr:row>0</xdr:row>
      <xdr:rowOff>1438776</xdr:rowOff>
    </xdr:to>
    <xdr:pic>
      <xdr:nvPicPr>
        <xdr:cNvPr id="11" name="그림 10">
          <a:extLst>
            <a:ext uri="{FF2B5EF4-FFF2-40B4-BE49-F238E27FC236}">
              <a16:creationId xmlns:a16="http://schemas.microsoft.com/office/drawing/2014/main" id="{37D8640E-BEF0-FA9F-A346-8718429922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7914045" cy="1438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45</xdr:row>
      <xdr:rowOff>8283</xdr:rowOff>
    </xdr:from>
    <xdr:to>
      <xdr:col>7</xdr:col>
      <xdr:colOff>878158</xdr:colOff>
      <xdr:row>45</xdr:row>
      <xdr:rowOff>1480463</xdr:rowOff>
    </xdr:to>
    <xdr:pic>
      <xdr:nvPicPr>
        <xdr:cNvPr id="2" name="그림 1">
          <a:extLst>
            <a:ext uri="{FF2B5EF4-FFF2-40B4-BE49-F238E27FC236}">
              <a16:creationId xmlns:a16="http://schemas.microsoft.com/office/drawing/2014/main" id="{7A6CEE17-0F3E-40BC-B7CC-04C7A9BE70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423307"/>
          <a:ext cx="8019585" cy="1472180"/>
        </a:xfrm>
        <a:prstGeom prst="rect">
          <a:avLst/>
        </a:prstGeom>
      </xdr:spPr>
    </xdr:pic>
    <xdr:clientData/>
  </xdr:twoCellAnchor>
  <xdr:twoCellAnchor editAs="oneCell">
    <xdr:from>
      <xdr:col>0</xdr:col>
      <xdr:colOff>11905</xdr:colOff>
      <xdr:row>0</xdr:row>
      <xdr:rowOff>0</xdr:rowOff>
    </xdr:from>
    <xdr:to>
      <xdr:col>8</xdr:col>
      <xdr:colOff>5287</xdr:colOff>
      <xdr:row>0</xdr:row>
      <xdr:rowOff>1464468</xdr:rowOff>
    </xdr:to>
    <xdr:pic>
      <xdr:nvPicPr>
        <xdr:cNvPr id="3" name="그림 2">
          <a:extLst>
            <a:ext uri="{FF2B5EF4-FFF2-40B4-BE49-F238E27FC236}">
              <a16:creationId xmlns:a16="http://schemas.microsoft.com/office/drawing/2014/main" id="{D0B8535E-42FC-4FA5-A4ED-A337BB5677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05" y="0"/>
          <a:ext cx="8024148" cy="14644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9524</xdr:rowOff>
    </xdr:from>
    <xdr:to>
      <xdr:col>7</xdr:col>
      <xdr:colOff>1001486</xdr:colOff>
      <xdr:row>52</xdr:row>
      <xdr:rowOff>1520013</xdr:rowOff>
    </xdr:to>
    <xdr:pic>
      <xdr:nvPicPr>
        <xdr:cNvPr id="2" name="그림 1">
          <a:extLst>
            <a:ext uri="{FF2B5EF4-FFF2-40B4-BE49-F238E27FC236}">
              <a16:creationId xmlns:a16="http://schemas.microsoft.com/office/drawing/2014/main" id="{90454FBF-3441-46E1-A8E5-8E5C38C403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827953"/>
          <a:ext cx="8240486" cy="1510489"/>
        </a:xfrm>
        <a:prstGeom prst="rect">
          <a:avLst/>
        </a:prstGeom>
      </xdr:spPr>
    </xdr:pic>
    <xdr:clientData/>
  </xdr:twoCellAnchor>
  <xdr:twoCellAnchor editAs="oneCell">
    <xdr:from>
      <xdr:col>0</xdr:col>
      <xdr:colOff>0</xdr:colOff>
      <xdr:row>0</xdr:row>
      <xdr:rowOff>0</xdr:rowOff>
    </xdr:from>
    <xdr:to>
      <xdr:col>7</xdr:col>
      <xdr:colOff>1000125</xdr:colOff>
      <xdr:row>0</xdr:row>
      <xdr:rowOff>1515721</xdr:rowOff>
    </xdr:to>
    <xdr:pic>
      <xdr:nvPicPr>
        <xdr:cNvPr id="3" name="그림 2">
          <a:extLst>
            <a:ext uri="{FF2B5EF4-FFF2-40B4-BE49-F238E27FC236}">
              <a16:creationId xmlns:a16="http://schemas.microsoft.com/office/drawing/2014/main" id="{AF00E360-F6BC-4C2E-BC5C-760B654E6F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8233172" cy="15157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140492</xdr:colOff>
      <xdr:row>0</xdr:row>
      <xdr:rowOff>150019</xdr:rowOff>
    </xdr:from>
    <xdr:to>
      <xdr:col>4</xdr:col>
      <xdr:colOff>71437</xdr:colOff>
      <xdr:row>0</xdr:row>
      <xdr:rowOff>1583531</xdr:rowOff>
    </xdr:to>
    <xdr:sp macro="" textlink="">
      <xdr:nvSpPr>
        <xdr:cNvPr id="5" name="직사각형 4">
          <a:extLst>
            <a:ext uri="{FF2B5EF4-FFF2-40B4-BE49-F238E27FC236}">
              <a16:creationId xmlns:a16="http://schemas.microsoft.com/office/drawing/2014/main" id="{00000000-0008-0000-0100-000005000000}"/>
            </a:ext>
          </a:extLst>
        </xdr:cNvPr>
        <xdr:cNvSpPr/>
      </xdr:nvSpPr>
      <xdr:spPr>
        <a:xfrm>
          <a:off x="140492" y="150019"/>
          <a:ext cx="4633914" cy="14335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twoCellAnchor editAs="oneCell">
    <xdr:from>
      <xdr:col>0</xdr:col>
      <xdr:colOff>0</xdr:colOff>
      <xdr:row>82</xdr:row>
      <xdr:rowOff>11206</xdr:rowOff>
    </xdr:from>
    <xdr:to>
      <xdr:col>7</xdr:col>
      <xdr:colOff>898072</xdr:colOff>
      <xdr:row>82</xdr:row>
      <xdr:rowOff>1701137</xdr:rowOff>
    </xdr:to>
    <xdr:pic>
      <xdr:nvPicPr>
        <xdr:cNvPr id="2" name="그림 1">
          <a:extLst>
            <a:ext uri="{FF2B5EF4-FFF2-40B4-BE49-F238E27FC236}">
              <a16:creationId xmlns:a16="http://schemas.microsoft.com/office/drawing/2014/main" id="{DE2400C7-180A-402C-B778-29161B58E5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5037463"/>
          <a:ext cx="9187543" cy="1689931"/>
        </a:xfrm>
        <a:prstGeom prst="rect">
          <a:avLst/>
        </a:prstGeom>
      </xdr:spPr>
    </xdr:pic>
    <xdr:clientData/>
  </xdr:twoCellAnchor>
  <xdr:twoCellAnchor editAs="oneCell">
    <xdr:from>
      <xdr:col>0</xdr:col>
      <xdr:colOff>0</xdr:colOff>
      <xdr:row>0</xdr:row>
      <xdr:rowOff>0</xdr:rowOff>
    </xdr:from>
    <xdr:to>
      <xdr:col>7</xdr:col>
      <xdr:colOff>890200</xdr:colOff>
      <xdr:row>0</xdr:row>
      <xdr:rowOff>1685925</xdr:rowOff>
    </xdr:to>
    <xdr:pic>
      <xdr:nvPicPr>
        <xdr:cNvPr id="4" name="그림 3">
          <a:extLst>
            <a:ext uri="{FF2B5EF4-FFF2-40B4-BE49-F238E27FC236}">
              <a16:creationId xmlns:a16="http://schemas.microsoft.com/office/drawing/2014/main" id="{21E0028D-0800-4F63-B092-F3E129FEDD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176950" cy="1685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7E774-C5A4-4FA3-A3E9-01E0BB3EE310}">
  <sheetPr>
    <pageSetUpPr fitToPage="1"/>
  </sheetPr>
  <dimension ref="A1:M58"/>
  <sheetViews>
    <sheetView tabSelected="1" view="pageBreakPreview" zoomScale="85" zoomScaleNormal="100" zoomScaleSheetLayoutView="85" workbookViewId="0">
      <selection activeCell="J29" sqref="J29"/>
    </sheetView>
  </sheetViews>
  <sheetFormatPr defaultRowHeight="16.5"/>
  <cols>
    <col min="1" max="1" width="11.25" style="1" customWidth="1"/>
    <col min="2" max="2" width="27.875" style="1" customWidth="1"/>
    <col min="3" max="3" width="7.625" style="1" customWidth="1"/>
    <col min="4" max="4" width="9" style="1" customWidth="1"/>
    <col min="5" max="7" width="12" style="1" customWidth="1"/>
    <col min="8" max="8" width="12" style="4" customWidth="1"/>
    <col min="9" max="16384" width="9" style="1"/>
  </cols>
  <sheetData>
    <row r="1" spans="1:8" ht="115.5" customHeight="1"/>
    <row r="2" spans="1:8" ht="17.25">
      <c r="A2" s="13" t="s">
        <v>0</v>
      </c>
    </row>
    <row r="3" spans="1:8" s="6" customFormat="1" ht="22.5" customHeight="1">
      <c r="A3" s="17" t="s">
        <v>1</v>
      </c>
      <c r="B3" s="96"/>
      <c r="C3" s="120"/>
      <c r="D3" s="120"/>
      <c r="E3" s="120"/>
      <c r="F3" s="120"/>
      <c r="G3" s="120"/>
      <c r="H3" s="97"/>
    </row>
    <row r="4" spans="1:8" s="6" customFormat="1" ht="22.5" customHeight="1">
      <c r="A4" s="17" t="s">
        <v>2</v>
      </c>
    </row>
    <row r="5" spans="1:8" s="6" customFormat="1" ht="22.5" customHeight="1">
      <c r="A5" s="17" t="s">
        <v>3</v>
      </c>
      <c r="B5" s="96"/>
      <c r="C5" s="120"/>
      <c r="D5" s="120"/>
      <c r="E5" s="97"/>
      <c r="F5" s="17" t="s">
        <v>4</v>
      </c>
      <c r="G5" s="96"/>
      <c r="H5" s="97"/>
    </row>
    <row r="6" spans="1:8" s="6" customFormat="1" ht="22.5" customHeight="1">
      <c r="A6" s="17" t="s">
        <v>5</v>
      </c>
      <c r="B6" s="95"/>
      <c r="C6" s="95"/>
      <c r="D6" s="95"/>
      <c r="E6" s="95"/>
      <c r="F6" s="17" t="s">
        <v>6</v>
      </c>
      <c r="G6" s="96"/>
      <c r="H6" s="97"/>
    </row>
    <row r="7" spans="1:8" s="6" customFormat="1" ht="22.5" customHeight="1">
      <c r="A7" s="17" t="s">
        <v>7</v>
      </c>
      <c r="B7" s="95"/>
      <c r="C7" s="95"/>
      <c r="D7" s="95"/>
      <c r="E7" s="95"/>
      <c r="F7" s="17" t="s">
        <v>8</v>
      </c>
      <c r="G7" s="96"/>
      <c r="H7" s="97"/>
    </row>
    <row r="8" spans="1:8" ht="10.5" customHeight="1">
      <c r="A8" s="3"/>
    </row>
    <row r="9" spans="1:8" ht="17.25">
      <c r="A9" s="13" t="s">
        <v>9</v>
      </c>
    </row>
    <row r="10" spans="1:8" ht="25.5" customHeight="1">
      <c r="A10" s="17" t="s">
        <v>10</v>
      </c>
      <c r="B10" s="98" t="s">
        <v>11</v>
      </c>
      <c r="C10" s="98"/>
      <c r="D10" s="98"/>
      <c r="E10" s="98"/>
      <c r="F10" s="18" t="s">
        <v>12</v>
      </c>
      <c r="G10" s="18" t="s">
        <v>13</v>
      </c>
      <c r="H10" s="47" t="s">
        <v>14</v>
      </c>
    </row>
    <row r="11" spans="1:8" ht="25.5" customHeight="1">
      <c r="A11" s="111" t="s">
        <v>15</v>
      </c>
      <c r="B11" s="114" t="s">
        <v>16</v>
      </c>
      <c r="C11" s="115"/>
      <c r="D11" s="115"/>
      <c r="E11" s="116"/>
      <c r="F11" s="42">
        <f>E20</f>
        <v>30000000</v>
      </c>
      <c r="G11" s="44"/>
      <c r="H11" s="45">
        <f>COUNTA(G11)*F11</f>
        <v>0</v>
      </c>
    </row>
    <row r="12" spans="1:8" ht="25.5" customHeight="1">
      <c r="A12" s="112"/>
      <c r="B12" s="114" t="s">
        <v>17</v>
      </c>
      <c r="C12" s="115"/>
      <c r="D12" s="115"/>
      <c r="E12" s="116"/>
      <c r="F12" s="42">
        <f>F20</f>
        <v>24000000</v>
      </c>
      <c r="G12" s="44"/>
      <c r="H12" s="45">
        <f t="shared" ref="H12:H14" si="0">COUNTA(G12)*F12</f>
        <v>0</v>
      </c>
    </row>
    <row r="13" spans="1:8" ht="25.5" customHeight="1">
      <c r="A13" s="112"/>
      <c r="B13" s="117" t="s">
        <v>18</v>
      </c>
      <c r="C13" s="118"/>
      <c r="D13" s="118"/>
      <c r="E13" s="119"/>
      <c r="F13" s="43">
        <f>G20</f>
        <v>18000000</v>
      </c>
      <c r="G13" s="46"/>
      <c r="H13" s="45">
        <f t="shared" si="0"/>
        <v>0</v>
      </c>
    </row>
    <row r="14" spans="1:8" ht="25.5" customHeight="1">
      <c r="A14" s="113"/>
      <c r="B14" s="117" t="s">
        <v>19</v>
      </c>
      <c r="C14" s="118"/>
      <c r="D14" s="118"/>
      <c r="E14" s="119"/>
      <c r="F14" s="42">
        <f>H20</f>
        <v>12000000</v>
      </c>
      <c r="G14" s="46"/>
      <c r="H14" s="45">
        <f t="shared" si="0"/>
        <v>0</v>
      </c>
    </row>
    <row r="15" spans="1:8" ht="25.5" customHeight="1">
      <c r="A15" s="99" t="s">
        <v>20</v>
      </c>
      <c r="B15" s="100"/>
      <c r="C15" s="100"/>
      <c r="D15" s="100"/>
      <c r="E15" s="100"/>
      <c r="F15" s="101">
        <f>SUM(H11:H14)*0.1</f>
        <v>0</v>
      </c>
      <c r="G15" s="102"/>
      <c r="H15" s="103"/>
    </row>
    <row r="16" spans="1:8" ht="25.5" customHeight="1">
      <c r="A16" s="99" t="s">
        <v>21</v>
      </c>
      <c r="B16" s="100"/>
      <c r="C16" s="100"/>
      <c r="D16" s="100"/>
      <c r="E16" s="100"/>
      <c r="F16" s="101">
        <f>SUM(H11,H12,,H13,H14,F15)</f>
        <v>0</v>
      </c>
      <c r="G16" s="102"/>
      <c r="H16" s="103"/>
    </row>
    <row r="17" spans="1:8" ht="8.25" customHeight="1">
      <c r="A17" s="3"/>
    </row>
    <row r="18" spans="1:8" ht="17.25">
      <c r="A18" s="13" t="s">
        <v>22</v>
      </c>
    </row>
    <row r="19" spans="1:8" s="21" customFormat="1" ht="24" customHeight="1">
      <c r="A19" s="104" t="s">
        <v>23</v>
      </c>
      <c r="B19" s="106" t="s">
        <v>24</v>
      </c>
      <c r="C19" s="108" t="s">
        <v>25</v>
      </c>
      <c r="D19" s="108" t="s">
        <v>26</v>
      </c>
      <c r="E19" s="48" t="s">
        <v>27</v>
      </c>
      <c r="F19" s="48" t="s">
        <v>28</v>
      </c>
      <c r="G19" s="49" t="s">
        <v>29</v>
      </c>
      <c r="H19" s="49" t="s">
        <v>30</v>
      </c>
    </row>
    <row r="20" spans="1:8" s="21" customFormat="1" ht="19.5" customHeight="1">
      <c r="A20" s="105"/>
      <c r="B20" s="107"/>
      <c r="C20" s="107"/>
      <c r="D20" s="107"/>
      <c r="E20" s="35">
        <v>30000000</v>
      </c>
      <c r="F20" s="35">
        <v>24000000</v>
      </c>
      <c r="G20" s="35">
        <v>18000000</v>
      </c>
      <c r="H20" s="36">
        <v>12000000</v>
      </c>
    </row>
    <row r="21" spans="1:8" s="21" customFormat="1" ht="17.25" customHeight="1">
      <c r="A21" s="105"/>
      <c r="B21" s="22" t="s">
        <v>31</v>
      </c>
      <c r="C21" s="109" t="s">
        <v>32</v>
      </c>
      <c r="D21" s="110"/>
      <c r="E21" s="31" t="s">
        <v>33</v>
      </c>
      <c r="F21" s="32" t="s">
        <v>34</v>
      </c>
      <c r="G21" s="33" t="s">
        <v>35</v>
      </c>
      <c r="H21" s="34" t="s">
        <v>36</v>
      </c>
    </row>
    <row r="22" spans="1:8" s="21" customFormat="1" ht="17.25" customHeight="1">
      <c r="A22" s="23" t="s">
        <v>37</v>
      </c>
      <c r="B22" s="51" t="s">
        <v>38</v>
      </c>
      <c r="C22" s="39" t="s">
        <v>39</v>
      </c>
      <c r="D22" s="81">
        <v>12000000</v>
      </c>
      <c r="E22" s="31" t="s">
        <v>40</v>
      </c>
      <c r="F22" s="31" t="s">
        <v>40</v>
      </c>
      <c r="G22" s="31" t="s">
        <v>40</v>
      </c>
      <c r="H22" s="31" t="s">
        <v>40</v>
      </c>
    </row>
    <row r="23" spans="1:8" s="21" customFormat="1" ht="17.25" customHeight="1">
      <c r="A23" s="23" t="s">
        <v>41</v>
      </c>
      <c r="B23" s="51" t="s">
        <v>42</v>
      </c>
      <c r="C23" s="39" t="s">
        <v>43</v>
      </c>
      <c r="D23" s="81">
        <v>2000000</v>
      </c>
      <c r="E23" s="31" t="s">
        <v>40</v>
      </c>
      <c r="F23" s="31" t="s">
        <v>40</v>
      </c>
      <c r="G23" s="31" t="s">
        <v>40</v>
      </c>
      <c r="H23" s="31" t="s">
        <v>40</v>
      </c>
    </row>
    <row r="24" spans="1:8" s="21" customFormat="1" ht="17.25" customHeight="1">
      <c r="A24" s="23" t="s">
        <v>44</v>
      </c>
      <c r="B24" s="52" t="s">
        <v>45</v>
      </c>
      <c r="C24" s="39" t="s">
        <v>46</v>
      </c>
      <c r="D24" s="81">
        <v>1000000</v>
      </c>
      <c r="E24" s="31" t="s">
        <v>40</v>
      </c>
      <c r="F24" s="31" t="s">
        <v>40</v>
      </c>
      <c r="G24" s="31" t="s">
        <v>40</v>
      </c>
      <c r="H24" s="31" t="s">
        <v>40</v>
      </c>
    </row>
    <row r="25" spans="1:8" s="21" customFormat="1" ht="17.25" customHeight="1">
      <c r="A25" s="23" t="s">
        <v>47</v>
      </c>
      <c r="B25" s="52" t="s">
        <v>48</v>
      </c>
      <c r="C25" s="39" t="s">
        <v>49</v>
      </c>
      <c r="D25" s="81">
        <v>1000000</v>
      </c>
      <c r="E25" s="31" t="s">
        <v>40</v>
      </c>
      <c r="F25" s="31" t="s">
        <v>40</v>
      </c>
      <c r="G25" s="31" t="s">
        <v>40</v>
      </c>
      <c r="H25" s="31" t="s">
        <v>40</v>
      </c>
    </row>
    <row r="26" spans="1:8" s="21" customFormat="1" ht="17.25" customHeight="1">
      <c r="A26" s="23" t="s">
        <v>50</v>
      </c>
      <c r="B26" s="52" t="s">
        <v>51</v>
      </c>
      <c r="C26" s="39" t="s">
        <v>52</v>
      </c>
      <c r="D26" s="82">
        <v>5000000</v>
      </c>
      <c r="E26" s="31" t="s">
        <v>40</v>
      </c>
      <c r="F26" s="31" t="s">
        <v>40</v>
      </c>
      <c r="G26" s="31" t="s">
        <v>40</v>
      </c>
      <c r="H26" s="31"/>
    </row>
    <row r="27" spans="1:8" s="21" customFormat="1" ht="17.25" customHeight="1">
      <c r="A27" s="23" t="s">
        <v>53</v>
      </c>
      <c r="B27" s="53" t="s">
        <v>54</v>
      </c>
      <c r="C27" s="30" t="s">
        <v>55</v>
      </c>
      <c r="D27" s="83">
        <v>3000000</v>
      </c>
      <c r="E27" s="31" t="s">
        <v>40</v>
      </c>
      <c r="F27" s="31" t="s">
        <v>40</v>
      </c>
      <c r="G27" s="31" t="s">
        <v>40</v>
      </c>
      <c r="H27" s="34"/>
    </row>
    <row r="28" spans="1:8" s="21" customFormat="1" ht="17.25" customHeight="1">
      <c r="A28" s="23" t="s">
        <v>56</v>
      </c>
      <c r="B28" s="53" t="s">
        <v>57</v>
      </c>
      <c r="C28" s="24" t="s">
        <v>58</v>
      </c>
      <c r="D28" s="83">
        <v>2000000</v>
      </c>
      <c r="E28" s="31" t="s">
        <v>40</v>
      </c>
      <c r="F28" s="31" t="s">
        <v>40</v>
      </c>
      <c r="G28" s="31" t="s">
        <v>40</v>
      </c>
      <c r="H28" s="31"/>
    </row>
    <row r="29" spans="1:8" s="21" customFormat="1" ht="17.25" customHeight="1">
      <c r="A29" s="23" t="s">
        <v>59</v>
      </c>
      <c r="B29" s="50" t="s">
        <v>60</v>
      </c>
      <c r="C29" s="22" t="s">
        <v>61</v>
      </c>
      <c r="D29" s="83">
        <v>2000000</v>
      </c>
      <c r="E29" s="31" t="s">
        <v>40</v>
      </c>
      <c r="F29" s="31" t="s">
        <v>40</v>
      </c>
      <c r="G29" s="31" t="s">
        <v>40</v>
      </c>
      <c r="H29" s="31"/>
    </row>
    <row r="30" spans="1:8" s="21" customFormat="1" ht="17.25" customHeight="1">
      <c r="A30" s="23" t="s">
        <v>62</v>
      </c>
      <c r="B30" s="53" t="s">
        <v>63</v>
      </c>
      <c r="C30" s="24" t="s">
        <v>64</v>
      </c>
      <c r="D30" s="83">
        <v>5000000</v>
      </c>
      <c r="E30" s="31" t="s">
        <v>40</v>
      </c>
      <c r="F30" s="31" t="s">
        <v>40</v>
      </c>
      <c r="G30" s="31"/>
      <c r="H30" s="31"/>
    </row>
    <row r="31" spans="1:8" s="21" customFormat="1" ht="17.25" customHeight="1">
      <c r="A31" s="23" t="s">
        <v>65</v>
      </c>
      <c r="B31" s="53" t="s">
        <v>66</v>
      </c>
      <c r="C31" s="24" t="s">
        <v>67</v>
      </c>
      <c r="D31" s="83">
        <v>3000000</v>
      </c>
      <c r="E31" s="31" t="s">
        <v>40</v>
      </c>
      <c r="F31" s="31" t="s">
        <v>40</v>
      </c>
      <c r="G31" s="31"/>
      <c r="H31" s="31"/>
    </row>
    <row r="32" spans="1:8" s="21" customFormat="1" ht="17.25" customHeight="1">
      <c r="A32" s="23" t="s">
        <v>68</v>
      </c>
      <c r="B32" s="53" t="s">
        <v>69</v>
      </c>
      <c r="C32" s="24" t="s">
        <v>70</v>
      </c>
      <c r="D32" s="83">
        <v>5000000</v>
      </c>
      <c r="E32" s="31" t="s">
        <v>40</v>
      </c>
      <c r="F32" s="31"/>
      <c r="G32" s="31"/>
      <c r="H32" s="31"/>
    </row>
    <row r="33" spans="1:13" s="21" customFormat="1" ht="17.25" customHeight="1">
      <c r="A33" s="23" t="s">
        <v>71</v>
      </c>
      <c r="B33" s="53" t="s">
        <v>72</v>
      </c>
      <c r="C33" s="24" t="s">
        <v>73</v>
      </c>
      <c r="D33" s="92">
        <v>20000000</v>
      </c>
      <c r="E33" s="31" t="s">
        <v>40</v>
      </c>
      <c r="F33" s="32"/>
      <c r="G33" s="32"/>
      <c r="H33" s="31"/>
    </row>
    <row r="34" spans="1:13" s="21" customFormat="1" ht="17.25" customHeight="1">
      <c r="A34" s="23" t="s">
        <v>74</v>
      </c>
      <c r="B34" s="53" t="s">
        <v>75</v>
      </c>
      <c r="C34" s="24" t="s">
        <v>76</v>
      </c>
      <c r="D34" s="93"/>
      <c r="E34" s="31" t="s">
        <v>40</v>
      </c>
      <c r="F34" s="32"/>
      <c r="G34" s="32"/>
      <c r="H34" s="31"/>
    </row>
    <row r="35" spans="1:13" s="21" customFormat="1" ht="17.25" customHeight="1">
      <c r="A35" s="23" t="s">
        <v>77</v>
      </c>
      <c r="B35" s="53" t="s">
        <v>78</v>
      </c>
      <c r="C35" s="24" t="s">
        <v>79</v>
      </c>
      <c r="D35" s="93"/>
      <c r="E35" s="31" t="s">
        <v>40</v>
      </c>
      <c r="F35" s="32"/>
      <c r="G35" s="32"/>
      <c r="H35" s="31"/>
    </row>
    <row r="36" spans="1:13" s="21" customFormat="1" ht="17.25" customHeight="1">
      <c r="A36" s="23" t="s">
        <v>80</v>
      </c>
      <c r="B36" s="50" t="s">
        <v>81</v>
      </c>
      <c r="C36" s="24" t="s">
        <v>82</v>
      </c>
      <c r="D36" s="94"/>
      <c r="E36" s="31" t="s">
        <v>40</v>
      </c>
      <c r="F36" s="32"/>
      <c r="G36" s="32"/>
      <c r="H36" s="31"/>
    </row>
    <row r="37" spans="1:13" s="21" customFormat="1" ht="16.5" customHeight="1">
      <c r="A37" s="89" t="s">
        <v>83</v>
      </c>
      <c r="B37" s="90"/>
      <c r="C37" s="90"/>
      <c r="D37" s="91"/>
      <c r="E37" s="37">
        <f>D22+D23+D24+D25+D27+D28+D30+D31+D33+D34+D35+D36+12000000</f>
        <v>61000000</v>
      </c>
      <c r="F37" s="38">
        <f>D22+D23+D27+D28+D30+D31+D33+D34+D35+D36-11000000</f>
        <v>36000000</v>
      </c>
      <c r="G37" s="38">
        <f>D22+D23+D28+D30+D31+D33+D34+D35+D36-16000000</f>
        <v>28000000</v>
      </c>
      <c r="H37" s="37">
        <f>D22+D23+D31+D33+D34+D35+D36-21000000</f>
        <v>16000000</v>
      </c>
    </row>
    <row r="38" spans="1:13" s="21" customFormat="1" ht="16.5" customHeight="1">
      <c r="A38" s="89" t="s">
        <v>84</v>
      </c>
      <c r="B38" s="90"/>
      <c r="C38" s="90"/>
      <c r="D38" s="91"/>
      <c r="E38" s="29">
        <f>E37-E39</f>
        <v>31000000</v>
      </c>
      <c r="F38" s="29">
        <f t="shared" ref="F38:H38" si="1">F37-F39</f>
        <v>12000000</v>
      </c>
      <c r="G38" s="29">
        <f t="shared" si="1"/>
        <v>10000000</v>
      </c>
      <c r="H38" s="29">
        <f t="shared" si="1"/>
        <v>4000000</v>
      </c>
    </row>
    <row r="39" spans="1:13" s="21" customFormat="1" ht="16.5" customHeight="1">
      <c r="A39" s="89" t="s">
        <v>85</v>
      </c>
      <c r="B39" s="90"/>
      <c r="C39" s="90"/>
      <c r="D39" s="91"/>
      <c r="E39" s="29">
        <f>E20</f>
        <v>30000000</v>
      </c>
      <c r="F39" s="29">
        <f t="shared" ref="F39:H39" si="2">F20</f>
        <v>24000000</v>
      </c>
      <c r="G39" s="29">
        <f t="shared" si="2"/>
        <v>18000000</v>
      </c>
      <c r="H39" s="29">
        <f t="shared" si="2"/>
        <v>12000000</v>
      </c>
    </row>
    <row r="40" spans="1:13" s="8" customFormat="1" ht="8.25" customHeight="1">
      <c r="A40" s="26"/>
      <c r="B40" s="27"/>
      <c r="C40" s="27"/>
      <c r="D40" s="27"/>
      <c r="E40" s="28"/>
      <c r="F40" s="28"/>
      <c r="G40" s="28"/>
      <c r="H40" s="28"/>
    </row>
    <row r="41" spans="1:13" ht="17.25" customHeight="1">
      <c r="A41" s="86" t="s">
        <v>86</v>
      </c>
      <c r="B41" s="86"/>
      <c r="C41" s="86"/>
      <c r="D41" s="86"/>
      <c r="E41" s="86"/>
      <c r="F41" s="86"/>
      <c r="G41" s="86"/>
      <c r="H41" s="86"/>
    </row>
    <row r="42" spans="1:13" ht="9.75" customHeight="1">
      <c r="F42" s="14"/>
      <c r="G42" s="25"/>
      <c r="H42" s="15"/>
      <c r="M42" s="11"/>
    </row>
    <row r="43" spans="1:13">
      <c r="F43" s="6" t="s">
        <v>87</v>
      </c>
      <c r="G43" s="54" t="s">
        <v>88</v>
      </c>
      <c r="H43" s="16"/>
      <c r="M43" s="63"/>
    </row>
    <row r="44" spans="1:13">
      <c r="F44" s="6" t="s">
        <v>89</v>
      </c>
      <c r="G44" s="54" t="s">
        <v>90</v>
      </c>
      <c r="H44" s="16"/>
      <c r="M44" s="63"/>
    </row>
    <row r="45" spans="1:13">
      <c r="F45" s="6"/>
      <c r="G45" s="54"/>
      <c r="H45" s="5"/>
      <c r="M45" s="10"/>
    </row>
    <row r="46" spans="1:13" ht="147" customHeight="1">
      <c r="F46" s="87"/>
      <c r="G46" s="87"/>
      <c r="H46" s="87"/>
      <c r="M46" s="10"/>
    </row>
    <row r="47" spans="1:13" ht="409.5" customHeight="1">
      <c r="A47" s="88" t="s">
        <v>91</v>
      </c>
      <c r="B47" s="88"/>
      <c r="C47" s="88"/>
      <c r="D47" s="88"/>
      <c r="E47" s="88"/>
      <c r="F47" s="88"/>
      <c r="G47" s="88"/>
      <c r="H47" s="88"/>
      <c r="J47" s="12"/>
      <c r="M47" s="10"/>
    </row>
    <row r="48" spans="1:13" ht="53.25" customHeight="1">
      <c r="A48" s="88"/>
      <c r="B48" s="88"/>
      <c r="C48" s="88"/>
      <c r="D48" s="88"/>
      <c r="E48" s="88"/>
      <c r="F48" s="88"/>
      <c r="G48" s="88"/>
      <c r="H48" s="88"/>
    </row>
    <row r="49" spans="1:8">
      <c r="A49" s="88"/>
      <c r="B49" s="88"/>
      <c r="C49" s="88"/>
      <c r="D49" s="88"/>
      <c r="E49" s="88"/>
      <c r="F49" s="88"/>
      <c r="G49" s="88"/>
      <c r="H49" s="88"/>
    </row>
    <row r="50" spans="1:8">
      <c r="A50" s="88"/>
      <c r="B50" s="88"/>
      <c r="C50" s="88"/>
      <c r="D50" s="88"/>
      <c r="E50" s="88"/>
      <c r="F50" s="88"/>
      <c r="G50" s="88"/>
      <c r="H50" s="88"/>
    </row>
    <row r="51" spans="1:8">
      <c r="A51" s="88"/>
      <c r="B51" s="88"/>
      <c r="C51" s="88"/>
      <c r="D51" s="88"/>
      <c r="E51" s="88"/>
      <c r="F51" s="88"/>
      <c r="G51" s="88"/>
      <c r="H51" s="88"/>
    </row>
    <row r="52" spans="1:8">
      <c r="A52" s="88"/>
      <c r="B52" s="88"/>
      <c r="C52" s="88"/>
      <c r="D52" s="88"/>
      <c r="E52" s="88"/>
      <c r="F52" s="88"/>
      <c r="G52" s="88"/>
      <c r="H52" s="88"/>
    </row>
    <row r="53" spans="1:8">
      <c r="A53" s="88"/>
      <c r="B53" s="88"/>
      <c r="C53" s="88"/>
      <c r="D53" s="88"/>
      <c r="E53" s="88"/>
      <c r="F53" s="88"/>
      <c r="G53" s="88"/>
      <c r="H53" s="88"/>
    </row>
    <row r="54" spans="1:8">
      <c r="A54" s="88"/>
      <c r="B54" s="88"/>
      <c r="C54" s="88"/>
      <c r="D54" s="88"/>
      <c r="E54" s="88"/>
      <c r="F54" s="88"/>
      <c r="G54" s="88"/>
      <c r="H54" s="88"/>
    </row>
    <row r="55" spans="1:8">
      <c r="A55" s="88"/>
      <c r="B55" s="88"/>
      <c r="C55" s="88"/>
      <c r="D55" s="88"/>
      <c r="E55" s="88"/>
      <c r="F55" s="88"/>
      <c r="G55" s="88"/>
      <c r="H55" s="88"/>
    </row>
    <row r="56" spans="1:8">
      <c r="A56" s="88"/>
      <c r="B56" s="88"/>
      <c r="C56" s="88"/>
      <c r="D56" s="88"/>
      <c r="E56" s="88"/>
      <c r="F56" s="88"/>
      <c r="G56" s="88"/>
      <c r="H56" s="88"/>
    </row>
    <row r="57" spans="1:8">
      <c r="A57" s="88"/>
      <c r="B57" s="88"/>
      <c r="C57" s="88"/>
      <c r="D57" s="88"/>
      <c r="E57" s="88"/>
      <c r="F57" s="88"/>
      <c r="G57" s="88"/>
      <c r="H57" s="88"/>
    </row>
    <row r="58" spans="1:8">
      <c r="A58" s="88"/>
      <c r="B58" s="88"/>
      <c r="C58" s="88"/>
      <c r="D58" s="88"/>
      <c r="E58" s="88"/>
      <c r="F58" s="88"/>
      <c r="G58" s="88"/>
      <c r="H58" s="88"/>
    </row>
  </sheetData>
  <sheetProtection selectLockedCells="1"/>
  <mergeCells count="29">
    <mergeCell ref="B13:E13"/>
    <mergeCell ref="B14:E14"/>
    <mergeCell ref="B3:H3"/>
    <mergeCell ref="B5:E5"/>
    <mergeCell ref="G5:H5"/>
    <mergeCell ref="B6:E6"/>
    <mergeCell ref="G6:H6"/>
    <mergeCell ref="D33:D36"/>
    <mergeCell ref="B7:E7"/>
    <mergeCell ref="G7:H7"/>
    <mergeCell ref="B10:E10"/>
    <mergeCell ref="A15:E15"/>
    <mergeCell ref="F15:H15"/>
    <mergeCell ref="A16:E16"/>
    <mergeCell ref="F16:H16"/>
    <mergeCell ref="A19:A21"/>
    <mergeCell ref="B19:B20"/>
    <mergeCell ref="C19:C20"/>
    <mergeCell ref="D19:D20"/>
    <mergeCell ref="C21:D21"/>
    <mergeCell ref="A11:A14"/>
    <mergeCell ref="B11:E11"/>
    <mergeCell ref="B12:E12"/>
    <mergeCell ref="A41:H41"/>
    <mergeCell ref="F46:H46"/>
    <mergeCell ref="A47:H58"/>
    <mergeCell ref="A37:D37"/>
    <mergeCell ref="A38:D38"/>
    <mergeCell ref="A39:D39"/>
  </mergeCells>
  <phoneticPr fontId="3" type="noConversion"/>
  <printOptions horizontalCentered="1"/>
  <pageMargins left="0.7" right="0.7" top="0.75" bottom="0.75" header="0.3" footer="0.3"/>
  <pageSetup paperSize="9" scale="77" fitToHeight="0" orientation="portrait" r:id="rId1"/>
  <rowBreaks count="1" manualBreakCount="1">
    <brk id="45"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2EBFD-DD51-4CEA-8566-99E7AC49A266}">
  <sheetPr>
    <pageSetUpPr fitToPage="1"/>
  </sheetPr>
  <dimension ref="A1:N58"/>
  <sheetViews>
    <sheetView view="pageBreakPreview" zoomScale="85" zoomScaleNormal="100" zoomScaleSheetLayoutView="85" workbookViewId="0">
      <selection activeCell="K46" sqref="K46"/>
    </sheetView>
  </sheetViews>
  <sheetFormatPr defaultRowHeight="16.5"/>
  <cols>
    <col min="1" max="1" width="11.25" style="1" customWidth="1"/>
    <col min="2" max="2" width="27" style="1" customWidth="1"/>
    <col min="3" max="3" width="7.625" style="1" customWidth="1"/>
    <col min="4" max="4" width="10.125" style="1" customWidth="1"/>
    <col min="5" max="5" width="11.625" style="1" customWidth="1"/>
    <col min="6" max="6" width="14.375" style="1" customWidth="1"/>
    <col min="7" max="7" width="11.625" style="1" customWidth="1"/>
    <col min="8" max="8" width="11.625" style="4" customWidth="1"/>
    <col min="9" max="16384" width="9" style="1"/>
  </cols>
  <sheetData>
    <row r="1" spans="1:8" ht="119.25" customHeight="1"/>
    <row r="2" spans="1:8" ht="17.25">
      <c r="A2" s="13" t="s">
        <v>0</v>
      </c>
    </row>
    <row r="3" spans="1:8" s="6" customFormat="1" ht="24" customHeight="1">
      <c r="A3" s="17" t="s">
        <v>1</v>
      </c>
      <c r="B3" s="95"/>
      <c r="C3" s="95"/>
      <c r="D3" s="95"/>
      <c r="E3" s="95"/>
      <c r="F3" s="95"/>
      <c r="G3" s="95"/>
      <c r="H3" s="95"/>
    </row>
    <row r="4" spans="1:8" s="6" customFormat="1" ht="23.25" customHeight="1">
      <c r="A4" s="17" t="s">
        <v>2</v>
      </c>
      <c r="B4" s="96"/>
      <c r="C4" s="120"/>
      <c r="D4" s="120"/>
      <c r="E4" s="120"/>
      <c r="F4" s="120"/>
      <c r="G4" s="120"/>
      <c r="H4" s="97"/>
    </row>
    <row r="5" spans="1:8" s="6" customFormat="1" ht="24" customHeight="1">
      <c r="A5" s="17" t="s">
        <v>3</v>
      </c>
      <c r="B5" s="96"/>
      <c r="C5" s="120"/>
      <c r="D5" s="120"/>
      <c r="E5" s="97"/>
      <c r="F5" s="17" t="s">
        <v>4</v>
      </c>
      <c r="G5" s="96"/>
      <c r="H5" s="97"/>
    </row>
    <row r="6" spans="1:8" s="6" customFormat="1" ht="24" customHeight="1">
      <c r="A6" s="17" t="s">
        <v>5</v>
      </c>
      <c r="B6" s="95"/>
      <c r="C6" s="95"/>
      <c r="D6" s="95"/>
      <c r="E6" s="95"/>
      <c r="F6" s="17" t="s">
        <v>6</v>
      </c>
      <c r="G6" s="96"/>
      <c r="H6" s="97"/>
    </row>
    <row r="7" spans="1:8" s="6" customFormat="1" ht="24" customHeight="1">
      <c r="A7" s="17" t="s">
        <v>7</v>
      </c>
      <c r="B7" s="95"/>
      <c r="C7" s="95"/>
      <c r="D7" s="95"/>
      <c r="E7" s="95"/>
      <c r="F7" s="17" t="s">
        <v>8</v>
      </c>
      <c r="G7" s="96"/>
      <c r="H7" s="97"/>
    </row>
    <row r="8" spans="1:8" ht="5.25" customHeight="1">
      <c r="A8" s="3"/>
    </row>
    <row r="9" spans="1:8" ht="17.25">
      <c r="A9" s="13" t="s">
        <v>9</v>
      </c>
    </row>
    <row r="10" spans="1:8" ht="21.75" customHeight="1">
      <c r="A10" s="17" t="s">
        <v>10</v>
      </c>
      <c r="B10" s="98" t="s">
        <v>11</v>
      </c>
      <c r="C10" s="98"/>
      <c r="D10" s="98"/>
      <c r="E10" s="98"/>
      <c r="F10" s="18" t="s">
        <v>12</v>
      </c>
      <c r="G10" s="18" t="s">
        <v>13</v>
      </c>
      <c r="H10" s="19" t="s">
        <v>14</v>
      </c>
    </row>
    <row r="11" spans="1:8" ht="23.25" customHeight="1">
      <c r="A11" s="98" t="s">
        <v>15</v>
      </c>
      <c r="B11" s="131" t="s">
        <v>92</v>
      </c>
      <c r="C11" s="131"/>
      <c r="D11" s="131"/>
      <c r="E11" s="131"/>
      <c r="F11" s="42">
        <v>40000000</v>
      </c>
      <c r="G11" s="44"/>
      <c r="H11" s="45">
        <f t="shared" ref="H11:H12" si="0">COUNTA(G11)*F11</f>
        <v>0</v>
      </c>
    </row>
    <row r="12" spans="1:8" ht="23.25" customHeight="1">
      <c r="A12" s="98"/>
      <c r="B12" s="131" t="s">
        <v>93</v>
      </c>
      <c r="C12" s="131"/>
      <c r="D12" s="131"/>
      <c r="E12" s="131"/>
      <c r="F12" s="42">
        <v>20000000</v>
      </c>
      <c r="G12" s="44"/>
      <c r="H12" s="45">
        <f t="shared" si="0"/>
        <v>0</v>
      </c>
    </row>
    <row r="13" spans="1:8" ht="23.25" customHeight="1">
      <c r="A13" s="98"/>
      <c r="B13" s="131" t="s">
        <v>94</v>
      </c>
      <c r="C13" s="131"/>
      <c r="D13" s="131"/>
      <c r="E13" s="131"/>
      <c r="F13" s="42">
        <v>20000000</v>
      </c>
      <c r="G13" s="44"/>
      <c r="H13" s="45">
        <f t="shared" ref="H13" si="1">COUNTA(G13)*F13</f>
        <v>0</v>
      </c>
    </row>
    <row r="14" spans="1:8" ht="23.25" customHeight="1">
      <c r="A14" s="98"/>
      <c r="B14" s="131" t="s">
        <v>95</v>
      </c>
      <c r="C14" s="131"/>
      <c r="D14" s="131"/>
      <c r="E14" s="131"/>
      <c r="F14" s="42">
        <v>20000000</v>
      </c>
      <c r="G14" s="44"/>
      <c r="H14" s="45">
        <f>COUNTA(G14)*F14</f>
        <v>0</v>
      </c>
    </row>
    <row r="15" spans="1:8" ht="19.5" customHeight="1">
      <c r="A15" s="136" t="s">
        <v>20</v>
      </c>
      <c r="B15" s="136"/>
      <c r="C15" s="136"/>
      <c r="D15" s="136"/>
      <c r="E15" s="136"/>
      <c r="F15" s="137">
        <f>SUM(H11:H14)*0.1</f>
        <v>0</v>
      </c>
      <c r="G15" s="137"/>
      <c r="H15" s="137"/>
    </row>
    <row r="16" spans="1:8" ht="19.5" customHeight="1">
      <c r="A16" s="136" t="s">
        <v>21</v>
      </c>
      <c r="B16" s="136"/>
      <c r="C16" s="136"/>
      <c r="D16" s="136"/>
      <c r="E16" s="136"/>
      <c r="F16" s="137">
        <f>SUM(H11:H14)+F15</f>
        <v>0</v>
      </c>
      <c r="G16" s="137"/>
      <c r="H16" s="137"/>
    </row>
    <row r="17" spans="1:8" ht="8.25" customHeight="1">
      <c r="A17" s="3"/>
    </row>
    <row r="18" spans="1:8" ht="17.25">
      <c r="A18" s="13" t="s">
        <v>22</v>
      </c>
    </row>
    <row r="19" spans="1:8" s="21" customFormat="1" ht="22.5" customHeight="1">
      <c r="A19" s="41" t="s">
        <v>96</v>
      </c>
      <c r="B19" s="132" t="s">
        <v>97</v>
      </c>
      <c r="C19" s="133"/>
      <c r="D19" s="133"/>
      <c r="E19" s="133"/>
      <c r="F19" s="133"/>
      <c r="G19" s="133"/>
      <c r="H19" s="134"/>
    </row>
    <row r="20" spans="1:8" s="21" customFormat="1" ht="15.75" customHeight="1">
      <c r="A20" s="104" t="s">
        <v>15</v>
      </c>
      <c r="B20" s="123" t="s">
        <v>98</v>
      </c>
      <c r="C20" s="121" t="s">
        <v>99</v>
      </c>
      <c r="D20" s="121"/>
      <c r="E20" s="121"/>
      <c r="F20" s="121"/>
      <c r="G20" s="121"/>
      <c r="H20" s="121"/>
    </row>
    <row r="21" spans="1:8" s="21" customFormat="1" ht="15.75" customHeight="1">
      <c r="A21" s="104"/>
      <c r="B21" s="123"/>
      <c r="C21" s="121" t="s">
        <v>100</v>
      </c>
      <c r="D21" s="121"/>
      <c r="E21" s="121"/>
      <c r="F21" s="121"/>
      <c r="G21" s="121"/>
      <c r="H21" s="121"/>
    </row>
    <row r="22" spans="1:8" s="21" customFormat="1" ht="15.75" customHeight="1">
      <c r="A22" s="104"/>
      <c r="B22" s="123"/>
      <c r="C22" s="122" t="s">
        <v>101</v>
      </c>
      <c r="D22" s="122"/>
      <c r="E22" s="122"/>
      <c r="F22" s="122"/>
      <c r="G22" s="122"/>
      <c r="H22" s="122"/>
    </row>
    <row r="23" spans="1:8" s="21" customFormat="1" ht="15.75" customHeight="1">
      <c r="A23" s="104"/>
      <c r="B23" s="123"/>
      <c r="C23" s="121" t="s">
        <v>102</v>
      </c>
      <c r="D23" s="121"/>
      <c r="E23" s="121"/>
      <c r="F23" s="121"/>
      <c r="G23" s="121"/>
      <c r="H23" s="121"/>
    </row>
    <row r="24" spans="1:8" s="21" customFormat="1" ht="15.75" customHeight="1">
      <c r="A24" s="104"/>
      <c r="B24" s="123"/>
      <c r="C24" s="121" t="s">
        <v>103</v>
      </c>
      <c r="D24" s="121"/>
      <c r="E24" s="121"/>
      <c r="F24" s="121"/>
      <c r="G24" s="121"/>
      <c r="H24" s="121"/>
    </row>
    <row r="25" spans="1:8" s="21" customFormat="1" ht="15.75" customHeight="1">
      <c r="A25" s="104"/>
      <c r="B25" s="123"/>
      <c r="C25" s="121" t="s">
        <v>104</v>
      </c>
      <c r="D25" s="121"/>
      <c r="E25" s="121"/>
      <c r="F25" s="121"/>
      <c r="G25" s="121"/>
      <c r="H25" s="121"/>
    </row>
    <row r="26" spans="1:8" s="21" customFormat="1" ht="15.75" customHeight="1">
      <c r="A26" s="104"/>
      <c r="B26" s="123"/>
      <c r="C26" s="121" t="s">
        <v>105</v>
      </c>
      <c r="D26" s="121"/>
      <c r="E26" s="121"/>
      <c r="F26" s="121"/>
      <c r="G26" s="121"/>
      <c r="H26" s="121"/>
    </row>
    <row r="27" spans="1:8" s="21" customFormat="1" ht="15.75" customHeight="1">
      <c r="A27" s="104"/>
      <c r="B27" s="123" t="s">
        <v>106</v>
      </c>
      <c r="C27" s="121" t="s">
        <v>99</v>
      </c>
      <c r="D27" s="121"/>
      <c r="E27" s="121"/>
      <c r="F27" s="121"/>
      <c r="G27" s="121"/>
      <c r="H27" s="121"/>
    </row>
    <row r="28" spans="1:8" s="21" customFormat="1" ht="15.75" customHeight="1">
      <c r="A28" s="104"/>
      <c r="B28" s="123"/>
      <c r="C28" s="121" t="s">
        <v>107</v>
      </c>
      <c r="D28" s="121"/>
      <c r="E28" s="121"/>
      <c r="F28" s="121"/>
      <c r="G28" s="121"/>
      <c r="H28" s="121"/>
    </row>
    <row r="29" spans="1:8" s="21" customFormat="1" ht="15.75" customHeight="1">
      <c r="A29" s="104"/>
      <c r="B29" s="123"/>
      <c r="C29" s="122" t="s">
        <v>101</v>
      </c>
      <c r="D29" s="122"/>
      <c r="E29" s="122"/>
      <c r="F29" s="122"/>
      <c r="G29" s="122"/>
      <c r="H29" s="122"/>
    </row>
    <row r="30" spans="1:8" s="21" customFormat="1" ht="15.75" customHeight="1">
      <c r="A30" s="104"/>
      <c r="B30" s="123"/>
      <c r="C30" s="121" t="s">
        <v>108</v>
      </c>
      <c r="D30" s="121"/>
      <c r="E30" s="121"/>
      <c r="F30" s="121"/>
      <c r="G30" s="121"/>
      <c r="H30" s="121"/>
    </row>
    <row r="31" spans="1:8" s="21" customFormat="1" ht="15.75" customHeight="1">
      <c r="A31" s="104"/>
      <c r="B31" s="123"/>
      <c r="C31" s="121" t="s">
        <v>109</v>
      </c>
      <c r="D31" s="121"/>
      <c r="E31" s="121"/>
      <c r="F31" s="121"/>
      <c r="G31" s="121"/>
      <c r="H31" s="121"/>
    </row>
    <row r="32" spans="1:8" s="21" customFormat="1" ht="15.75" customHeight="1">
      <c r="A32" s="104"/>
      <c r="B32" s="123"/>
      <c r="C32" s="121" t="s">
        <v>110</v>
      </c>
      <c r="D32" s="121"/>
      <c r="E32" s="121"/>
      <c r="F32" s="121"/>
      <c r="G32" s="121"/>
      <c r="H32" s="121"/>
    </row>
    <row r="33" spans="1:14" s="21" customFormat="1" ht="15.75" customHeight="1">
      <c r="A33" s="104"/>
      <c r="B33" s="123"/>
      <c r="C33" s="121" t="s">
        <v>105</v>
      </c>
      <c r="D33" s="121"/>
      <c r="E33" s="121"/>
      <c r="F33" s="121"/>
      <c r="G33" s="121"/>
      <c r="H33" s="121"/>
    </row>
    <row r="34" spans="1:14" s="21" customFormat="1" ht="15.75" customHeight="1">
      <c r="A34" s="104" t="s">
        <v>15</v>
      </c>
      <c r="B34" s="123" t="s">
        <v>111</v>
      </c>
      <c r="C34" s="128" t="s">
        <v>112</v>
      </c>
      <c r="D34" s="129"/>
      <c r="E34" s="129"/>
      <c r="F34" s="129"/>
      <c r="G34" s="129"/>
      <c r="H34" s="130"/>
    </row>
    <row r="35" spans="1:14" s="21" customFormat="1" ht="15.75" customHeight="1">
      <c r="A35" s="104"/>
      <c r="B35" s="135"/>
      <c r="C35" s="128" t="s">
        <v>113</v>
      </c>
      <c r="D35" s="129"/>
      <c r="E35" s="129"/>
      <c r="F35" s="129"/>
      <c r="G35" s="129"/>
      <c r="H35" s="130"/>
    </row>
    <row r="36" spans="1:14" s="21" customFormat="1" ht="15.75" customHeight="1">
      <c r="A36" s="104"/>
      <c r="B36" s="135"/>
      <c r="C36" s="125" t="s">
        <v>114</v>
      </c>
      <c r="D36" s="126"/>
      <c r="E36" s="126"/>
      <c r="F36" s="126"/>
      <c r="G36" s="126"/>
      <c r="H36" s="127"/>
    </row>
    <row r="37" spans="1:14" s="21" customFormat="1" ht="15.75" customHeight="1">
      <c r="A37" s="104"/>
      <c r="B37" s="135"/>
      <c r="C37" s="125" t="s">
        <v>115</v>
      </c>
      <c r="D37" s="126"/>
      <c r="E37" s="126"/>
      <c r="F37" s="126"/>
      <c r="G37" s="126"/>
      <c r="H37" s="127"/>
    </row>
    <row r="38" spans="1:14" s="21" customFormat="1" ht="15.75" customHeight="1">
      <c r="A38" s="104"/>
      <c r="B38" s="135"/>
      <c r="C38" s="128" t="s">
        <v>116</v>
      </c>
      <c r="D38" s="129"/>
      <c r="E38" s="129"/>
      <c r="F38" s="129"/>
      <c r="G38" s="129"/>
      <c r="H38" s="130"/>
    </row>
    <row r="39" spans="1:14" s="21" customFormat="1" ht="15.75" customHeight="1">
      <c r="A39" s="104"/>
      <c r="B39" s="135"/>
      <c r="C39" s="125" t="s">
        <v>117</v>
      </c>
      <c r="D39" s="126"/>
      <c r="E39" s="126"/>
      <c r="F39" s="126"/>
      <c r="G39" s="126"/>
      <c r="H39" s="127"/>
    </row>
    <row r="40" spans="1:14" s="8" customFormat="1" ht="8.25" customHeight="1">
      <c r="A40" s="26"/>
      <c r="B40" s="27"/>
      <c r="C40" s="27"/>
      <c r="D40" s="27"/>
      <c r="E40" s="28"/>
      <c r="F40" s="28"/>
      <c r="G40" s="28"/>
      <c r="H40" s="28"/>
    </row>
    <row r="41" spans="1:14" ht="19.5" customHeight="1">
      <c r="A41" s="86" t="s">
        <v>86</v>
      </c>
      <c r="B41" s="86"/>
      <c r="C41" s="86"/>
      <c r="D41" s="86"/>
      <c r="E41" s="86"/>
      <c r="F41" s="86"/>
      <c r="G41" s="86"/>
      <c r="H41" s="86"/>
    </row>
    <row r="42" spans="1:14" ht="18.75" customHeight="1">
      <c r="F42" s="14"/>
      <c r="G42" s="25"/>
      <c r="H42" s="15"/>
      <c r="N42" s="11"/>
    </row>
    <row r="43" spans="1:14">
      <c r="F43" s="6" t="s">
        <v>87</v>
      </c>
      <c r="G43" s="54" t="s">
        <v>88</v>
      </c>
      <c r="H43" s="16"/>
      <c r="N43" s="63"/>
    </row>
    <row r="44" spans="1:14">
      <c r="F44" s="6" t="s">
        <v>89</v>
      </c>
      <c r="G44" s="54" t="s">
        <v>90</v>
      </c>
      <c r="H44" s="5"/>
      <c r="N44" s="63"/>
    </row>
    <row r="45" spans="1:14">
      <c r="F45" s="6"/>
      <c r="G45" s="54"/>
      <c r="H45" s="5"/>
      <c r="N45" s="10"/>
    </row>
    <row r="46" spans="1:14" ht="147" customHeight="1">
      <c r="F46" s="87"/>
      <c r="G46" s="124"/>
      <c r="H46" s="124"/>
      <c r="N46" s="10"/>
    </row>
    <row r="47" spans="1:14" ht="409.5" customHeight="1">
      <c r="A47" s="88" t="s">
        <v>118</v>
      </c>
      <c r="B47" s="88"/>
      <c r="C47" s="88"/>
      <c r="D47" s="88"/>
      <c r="E47" s="88"/>
      <c r="F47" s="88"/>
      <c r="G47" s="88"/>
      <c r="H47" s="88"/>
      <c r="J47" s="12"/>
      <c r="K47" s="12"/>
      <c r="N47" s="10"/>
    </row>
    <row r="48" spans="1:14" ht="53.25" customHeight="1">
      <c r="A48" s="88"/>
      <c r="B48" s="88"/>
      <c r="C48" s="88"/>
      <c r="D48" s="88"/>
      <c r="E48" s="88"/>
      <c r="F48" s="88"/>
      <c r="G48" s="88"/>
      <c r="H48" s="88"/>
    </row>
    <row r="49" spans="1:8">
      <c r="A49" s="88"/>
      <c r="B49" s="88"/>
      <c r="C49" s="88"/>
      <c r="D49" s="88"/>
      <c r="E49" s="88"/>
      <c r="F49" s="88"/>
      <c r="G49" s="88"/>
      <c r="H49" s="88"/>
    </row>
    <row r="50" spans="1:8">
      <c r="A50" s="88"/>
      <c r="B50" s="88"/>
      <c r="C50" s="88"/>
      <c r="D50" s="88"/>
      <c r="E50" s="88"/>
      <c r="F50" s="88"/>
      <c r="G50" s="88"/>
      <c r="H50" s="88"/>
    </row>
    <row r="51" spans="1:8">
      <c r="A51" s="88"/>
      <c r="B51" s="88"/>
      <c r="C51" s="88"/>
      <c r="D51" s="88"/>
      <c r="E51" s="88"/>
      <c r="F51" s="88"/>
      <c r="G51" s="88"/>
      <c r="H51" s="88"/>
    </row>
    <row r="52" spans="1:8">
      <c r="A52" s="88"/>
      <c r="B52" s="88"/>
      <c r="C52" s="88"/>
      <c r="D52" s="88"/>
      <c r="E52" s="88"/>
      <c r="F52" s="88"/>
      <c r="G52" s="88"/>
      <c r="H52" s="88"/>
    </row>
    <row r="53" spans="1:8">
      <c r="A53" s="88"/>
      <c r="B53" s="88"/>
      <c r="C53" s="88"/>
      <c r="D53" s="88"/>
      <c r="E53" s="88"/>
      <c r="F53" s="88"/>
      <c r="G53" s="88"/>
      <c r="H53" s="88"/>
    </row>
    <row r="54" spans="1:8">
      <c r="A54" s="88"/>
      <c r="B54" s="88"/>
      <c r="C54" s="88"/>
      <c r="D54" s="88"/>
      <c r="E54" s="88"/>
      <c r="F54" s="88"/>
      <c r="G54" s="88"/>
      <c r="H54" s="88"/>
    </row>
    <row r="55" spans="1:8">
      <c r="A55" s="88"/>
      <c r="B55" s="88"/>
      <c r="C55" s="88"/>
      <c r="D55" s="88"/>
      <c r="E55" s="88"/>
      <c r="F55" s="88"/>
      <c r="G55" s="88"/>
      <c r="H55" s="88"/>
    </row>
    <row r="56" spans="1:8">
      <c r="A56" s="88"/>
      <c r="B56" s="88"/>
      <c r="C56" s="88"/>
      <c r="D56" s="88"/>
      <c r="E56" s="88"/>
      <c r="F56" s="88"/>
      <c r="G56" s="88"/>
      <c r="H56" s="88"/>
    </row>
    <row r="57" spans="1:8">
      <c r="A57" s="88"/>
      <c r="B57" s="88"/>
      <c r="C57" s="88"/>
      <c r="D57" s="88"/>
      <c r="E57" s="88"/>
      <c r="F57" s="88"/>
      <c r="G57" s="88"/>
      <c r="H57" s="88"/>
    </row>
    <row r="58" spans="1:8">
      <c r="A58" s="88"/>
      <c r="B58" s="88"/>
      <c r="C58" s="88"/>
      <c r="D58" s="88"/>
      <c r="E58" s="88"/>
      <c r="F58" s="88"/>
      <c r="G58" s="88"/>
      <c r="H58" s="88"/>
    </row>
  </sheetData>
  <sheetProtection selectLockedCells="1"/>
  <mergeCells count="47">
    <mergeCell ref="B14:E14"/>
    <mergeCell ref="A11:A14"/>
    <mergeCell ref="B19:H19"/>
    <mergeCell ref="C34:H34"/>
    <mergeCell ref="C35:H35"/>
    <mergeCell ref="A34:A39"/>
    <mergeCell ref="B34:B39"/>
    <mergeCell ref="B12:E12"/>
    <mergeCell ref="B13:E13"/>
    <mergeCell ref="A15:E15"/>
    <mergeCell ref="F15:H15"/>
    <mergeCell ref="A16:E16"/>
    <mergeCell ref="F16:H16"/>
    <mergeCell ref="C23:H23"/>
    <mergeCell ref="C24:H24"/>
    <mergeCell ref="C25:H25"/>
    <mergeCell ref="B7:E7"/>
    <mergeCell ref="G7:H7"/>
    <mergeCell ref="B10:E10"/>
    <mergeCell ref="B11:E11"/>
    <mergeCell ref="B3:H3"/>
    <mergeCell ref="B4:H4"/>
    <mergeCell ref="B5:E5"/>
    <mergeCell ref="G5:H5"/>
    <mergeCell ref="B6:E6"/>
    <mergeCell ref="G6:H6"/>
    <mergeCell ref="A41:H41"/>
    <mergeCell ref="F46:H46"/>
    <mergeCell ref="A47:H58"/>
    <mergeCell ref="B27:B33"/>
    <mergeCell ref="C36:H36"/>
    <mergeCell ref="C37:H37"/>
    <mergeCell ref="C38:H38"/>
    <mergeCell ref="C39:H39"/>
    <mergeCell ref="C30:H30"/>
    <mergeCell ref="C31:H31"/>
    <mergeCell ref="C32:H32"/>
    <mergeCell ref="C33:H33"/>
    <mergeCell ref="A20:A33"/>
    <mergeCell ref="C20:H20"/>
    <mergeCell ref="C21:H21"/>
    <mergeCell ref="C22:H22"/>
    <mergeCell ref="C26:H26"/>
    <mergeCell ref="C27:H27"/>
    <mergeCell ref="C28:H28"/>
    <mergeCell ref="C29:H29"/>
    <mergeCell ref="B20:B26"/>
  </mergeCells>
  <phoneticPr fontId="3" type="noConversion"/>
  <printOptions horizontalCentered="1"/>
  <pageMargins left="0.7" right="0.7" top="0.75" bottom="0.75" header="0.3" footer="0.3"/>
  <pageSetup paperSize="9" scale="76" fitToHeight="0" orientation="portrait" r:id="rId1"/>
  <rowBreaks count="1" manualBreakCount="1">
    <brk id="45"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5"/>
  <sheetViews>
    <sheetView view="pageBreakPreview" topLeftCell="A7" zoomScaleNormal="100" zoomScaleSheetLayoutView="100" workbookViewId="0">
      <selection activeCell="H24" sqref="H24"/>
    </sheetView>
  </sheetViews>
  <sheetFormatPr defaultRowHeight="16.5"/>
  <cols>
    <col min="1" max="1" width="11.25" style="1" customWidth="1"/>
    <col min="2" max="2" width="23.25" style="1" customWidth="1"/>
    <col min="3" max="3" width="11.875" style="1" customWidth="1"/>
    <col min="4" max="4" width="12.5" style="1" customWidth="1"/>
    <col min="5" max="5" width="11.625" style="25" customWidth="1"/>
    <col min="6" max="6" width="12.75" style="1" customWidth="1"/>
    <col min="7" max="7" width="11.625" style="1" customWidth="1"/>
    <col min="8" max="8" width="13.25" style="4" customWidth="1"/>
    <col min="9" max="16384" width="9" style="1"/>
  </cols>
  <sheetData>
    <row r="1" spans="1:8" ht="124.5" customHeight="1"/>
    <row r="2" spans="1:8" ht="17.25">
      <c r="A2" s="13" t="s">
        <v>0</v>
      </c>
    </row>
    <row r="3" spans="1:8" s="6" customFormat="1" ht="24" customHeight="1">
      <c r="A3" s="17" t="s">
        <v>1</v>
      </c>
      <c r="B3" s="95"/>
      <c r="C3" s="95"/>
      <c r="D3" s="95"/>
      <c r="E3" s="95"/>
      <c r="F3" s="95"/>
      <c r="G3" s="95"/>
      <c r="H3" s="95"/>
    </row>
    <row r="4" spans="1:8" s="6" customFormat="1" ht="23.25" customHeight="1">
      <c r="A4" s="17" t="s">
        <v>2</v>
      </c>
      <c r="B4" s="96"/>
      <c r="C4" s="120"/>
      <c r="D4" s="120"/>
      <c r="E4" s="120"/>
      <c r="F4" s="120"/>
      <c r="G4" s="120"/>
      <c r="H4" s="97"/>
    </row>
    <row r="5" spans="1:8" s="6" customFormat="1" ht="24" customHeight="1">
      <c r="A5" s="17" t="s">
        <v>3</v>
      </c>
      <c r="B5" s="96"/>
      <c r="C5" s="120"/>
      <c r="D5" s="120"/>
      <c r="E5" s="97"/>
      <c r="F5" s="17" t="s">
        <v>4</v>
      </c>
      <c r="G5" s="96"/>
      <c r="H5" s="97"/>
    </row>
    <row r="6" spans="1:8" s="6" customFormat="1" ht="24" customHeight="1">
      <c r="A6" s="17" t="s">
        <v>5</v>
      </c>
      <c r="B6" s="95"/>
      <c r="C6" s="95"/>
      <c r="D6" s="95"/>
      <c r="E6" s="95"/>
      <c r="F6" s="17" t="s">
        <v>6</v>
      </c>
      <c r="G6" s="96"/>
      <c r="H6" s="97"/>
    </row>
    <row r="7" spans="1:8" s="6" customFormat="1" ht="24" customHeight="1">
      <c r="A7" s="17" t="s">
        <v>7</v>
      </c>
      <c r="B7" s="95"/>
      <c r="C7" s="95"/>
      <c r="D7" s="95"/>
      <c r="E7" s="95"/>
      <c r="F7" s="17" t="s">
        <v>8</v>
      </c>
      <c r="G7" s="96"/>
      <c r="H7" s="97"/>
    </row>
    <row r="8" spans="1:8" ht="10.5" customHeight="1">
      <c r="A8" s="3"/>
    </row>
    <row r="9" spans="1:8" ht="17.25">
      <c r="A9" s="13" t="s">
        <v>9</v>
      </c>
    </row>
    <row r="10" spans="1:8" ht="21.75" customHeight="1">
      <c r="A10" s="17" t="s">
        <v>10</v>
      </c>
      <c r="B10" s="98" t="s">
        <v>11</v>
      </c>
      <c r="C10" s="98"/>
      <c r="D10" s="98"/>
      <c r="E10" s="98"/>
      <c r="F10" s="18" t="s">
        <v>12</v>
      </c>
      <c r="G10" s="18" t="s">
        <v>13</v>
      </c>
      <c r="H10" s="19" t="s">
        <v>14</v>
      </c>
    </row>
    <row r="11" spans="1:8" ht="23.25" customHeight="1">
      <c r="A11" s="98" t="s">
        <v>119</v>
      </c>
      <c r="B11" s="71" t="s">
        <v>120</v>
      </c>
      <c r="C11" s="140" t="s">
        <v>121</v>
      </c>
      <c r="D11" s="140"/>
      <c r="E11" s="140"/>
      <c r="F11" s="42">
        <v>12000000</v>
      </c>
      <c r="G11" s="20"/>
      <c r="H11" s="7">
        <f>COUNTA(G11)*F11</f>
        <v>0</v>
      </c>
    </row>
    <row r="12" spans="1:8" ht="23.25" customHeight="1">
      <c r="A12" s="98"/>
      <c r="B12" s="71" t="s">
        <v>122</v>
      </c>
      <c r="C12" s="140" t="s">
        <v>123</v>
      </c>
      <c r="D12" s="140"/>
      <c r="E12" s="140"/>
      <c r="F12" s="42">
        <v>4000000</v>
      </c>
      <c r="G12" s="20"/>
      <c r="H12" s="7">
        <f t="shared" ref="H12:H19" si="0">COUNTA(G12)*F12</f>
        <v>0</v>
      </c>
    </row>
    <row r="13" spans="1:8" ht="23.25" customHeight="1">
      <c r="A13" s="98"/>
      <c r="B13" s="72" t="s">
        <v>124</v>
      </c>
      <c r="C13" s="138" t="s">
        <v>125</v>
      </c>
      <c r="D13" s="138"/>
      <c r="E13" s="138"/>
      <c r="F13" s="42">
        <v>5000000</v>
      </c>
      <c r="G13" s="9"/>
      <c r="H13" s="7">
        <f t="shared" si="0"/>
        <v>0</v>
      </c>
    </row>
    <row r="14" spans="1:8" ht="23.25" customHeight="1">
      <c r="A14" s="98"/>
      <c r="B14" s="72" t="s">
        <v>126</v>
      </c>
      <c r="C14" s="138" t="s">
        <v>127</v>
      </c>
      <c r="D14" s="138"/>
      <c r="E14" s="138"/>
      <c r="F14" s="42">
        <v>7000000</v>
      </c>
      <c r="G14" s="9"/>
      <c r="H14" s="7">
        <f t="shared" si="0"/>
        <v>0</v>
      </c>
    </row>
    <row r="15" spans="1:8" ht="23.25" customHeight="1">
      <c r="A15" s="98"/>
      <c r="B15" s="72" t="s">
        <v>128</v>
      </c>
      <c r="C15" s="138" t="s">
        <v>129</v>
      </c>
      <c r="D15" s="138"/>
      <c r="E15" s="138"/>
      <c r="F15" s="42">
        <v>5000000</v>
      </c>
      <c r="G15" s="9"/>
      <c r="H15" s="7">
        <f t="shared" si="0"/>
        <v>0</v>
      </c>
    </row>
    <row r="16" spans="1:8" ht="13.5" customHeight="1">
      <c r="A16" s="98"/>
      <c r="B16" s="139" t="s">
        <v>130</v>
      </c>
      <c r="C16" s="138" t="s">
        <v>131</v>
      </c>
      <c r="D16" s="138"/>
      <c r="E16" s="138"/>
      <c r="F16" s="42">
        <v>1500000</v>
      </c>
      <c r="G16" s="9"/>
      <c r="H16" s="7">
        <f t="shared" si="0"/>
        <v>0</v>
      </c>
    </row>
    <row r="17" spans="1:8" ht="13.5" customHeight="1">
      <c r="A17" s="98"/>
      <c r="B17" s="139"/>
      <c r="C17" s="138" t="s">
        <v>132</v>
      </c>
      <c r="D17" s="138"/>
      <c r="E17" s="138"/>
      <c r="F17" s="42">
        <v>3000000</v>
      </c>
      <c r="G17" s="9"/>
      <c r="H17" s="7">
        <f t="shared" si="0"/>
        <v>0</v>
      </c>
    </row>
    <row r="18" spans="1:8" ht="23.25" customHeight="1">
      <c r="A18" s="98"/>
      <c r="B18" s="72" t="s">
        <v>133</v>
      </c>
      <c r="C18" s="138" t="s">
        <v>134</v>
      </c>
      <c r="D18" s="138"/>
      <c r="E18" s="138"/>
      <c r="F18" s="42">
        <f>H45</f>
        <v>0</v>
      </c>
      <c r="G18" s="9"/>
      <c r="H18" s="7">
        <f t="shared" si="0"/>
        <v>0</v>
      </c>
    </row>
    <row r="19" spans="1:8" ht="23.25" customHeight="1">
      <c r="A19" s="98"/>
      <c r="B19" s="72" t="s">
        <v>135</v>
      </c>
      <c r="C19" s="138" t="s">
        <v>136</v>
      </c>
      <c r="D19" s="138"/>
      <c r="E19" s="138"/>
      <c r="F19" s="42">
        <f>H46</f>
        <v>0</v>
      </c>
      <c r="G19" s="9"/>
      <c r="H19" s="7">
        <f t="shared" si="0"/>
        <v>0</v>
      </c>
    </row>
    <row r="20" spans="1:8" ht="23.25" customHeight="1">
      <c r="A20" s="136" t="s">
        <v>20</v>
      </c>
      <c r="B20" s="136"/>
      <c r="C20" s="136"/>
      <c r="D20" s="136"/>
      <c r="E20" s="136"/>
      <c r="F20" s="137">
        <f>SUM(H11:H19)*0.1</f>
        <v>0</v>
      </c>
      <c r="G20" s="137"/>
      <c r="H20" s="137"/>
    </row>
    <row r="21" spans="1:8" ht="23.25" customHeight="1">
      <c r="A21" s="136" t="s">
        <v>21</v>
      </c>
      <c r="B21" s="136"/>
      <c r="C21" s="136"/>
      <c r="D21" s="136"/>
      <c r="E21" s="136"/>
      <c r="F21" s="137">
        <f>SUM(H11,H12,H13,H14,H15,H16,H17,H18,H19,F20)</f>
        <v>0</v>
      </c>
      <c r="G21" s="137"/>
      <c r="H21" s="137"/>
    </row>
    <row r="22" spans="1:8">
      <c r="A22" s="3"/>
    </row>
    <row r="23" spans="1:8" ht="17.25">
      <c r="A23" s="13" t="s">
        <v>22</v>
      </c>
    </row>
    <row r="24" spans="1:8" s="21" customFormat="1" ht="24" customHeight="1">
      <c r="A24" s="41" t="s">
        <v>137</v>
      </c>
      <c r="B24" s="40" t="s">
        <v>24</v>
      </c>
      <c r="C24" s="104" t="s">
        <v>138</v>
      </c>
      <c r="D24" s="104"/>
      <c r="E24" s="55" t="s">
        <v>139</v>
      </c>
      <c r="F24" s="142" t="s">
        <v>140</v>
      </c>
      <c r="G24" s="142"/>
      <c r="H24" s="55" t="s">
        <v>141</v>
      </c>
    </row>
    <row r="25" spans="1:8" s="21" customFormat="1" ht="12">
      <c r="A25" s="144" t="s">
        <v>142</v>
      </c>
      <c r="B25" s="145" t="s">
        <v>121</v>
      </c>
      <c r="C25" s="141" t="s">
        <v>143</v>
      </c>
      <c r="D25" s="141"/>
      <c r="E25" s="22" t="s">
        <v>39</v>
      </c>
      <c r="F25" s="122" t="s">
        <v>144</v>
      </c>
      <c r="G25" s="122"/>
      <c r="H25" s="84"/>
    </row>
    <row r="26" spans="1:8" s="21" customFormat="1" ht="12">
      <c r="A26" s="145"/>
      <c r="B26" s="145"/>
      <c r="C26" s="141"/>
      <c r="D26" s="141"/>
      <c r="E26" s="22" t="s">
        <v>43</v>
      </c>
      <c r="F26" s="122" t="s">
        <v>42</v>
      </c>
      <c r="G26" s="122"/>
      <c r="H26" s="84"/>
    </row>
    <row r="27" spans="1:8" s="21" customFormat="1" ht="12">
      <c r="A27" s="144" t="s">
        <v>145</v>
      </c>
      <c r="B27" s="144" t="s">
        <v>123</v>
      </c>
      <c r="C27" s="141" t="s">
        <v>146</v>
      </c>
      <c r="D27" s="141"/>
      <c r="E27" s="22" t="s">
        <v>67</v>
      </c>
      <c r="F27" s="122" t="s">
        <v>147</v>
      </c>
      <c r="G27" s="122"/>
      <c r="H27" s="62"/>
    </row>
    <row r="28" spans="1:8" s="21" customFormat="1" ht="12">
      <c r="A28" s="145"/>
      <c r="B28" s="144"/>
      <c r="C28" s="141"/>
      <c r="D28" s="141"/>
      <c r="E28" s="22" t="s">
        <v>43</v>
      </c>
      <c r="F28" s="122" t="s">
        <v>42</v>
      </c>
      <c r="G28" s="122"/>
      <c r="H28" s="62"/>
    </row>
    <row r="29" spans="1:8" s="21" customFormat="1" ht="12">
      <c r="A29" s="145"/>
      <c r="B29" s="144"/>
      <c r="C29" s="141"/>
      <c r="D29" s="141"/>
      <c r="E29" s="22" t="s">
        <v>148</v>
      </c>
      <c r="F29" s="143" t="s">
        <v>149</v>
      </c>
      <c r="G29" s="143"/>
      <c r="H29" s="62"/>
    </row>
    <row r="30" spans="1:8" s="21" customFormat="1" ht="12">
      <c r="A30" s="144" t="s">
        <v>150</v>
      </c>
      <c r="B30" s="144" t="s">
        <v>125</v>
      </c>
      <c r="C30" s="141" t="s">
        <v>151</v>
      </c>
      <c r="D30" s="141"/>
      <c r="E30" s="22" t="s">
        <v>58</v>
      </c>
      <c r="F30" s="122" t="s">
        <v>152</v>
      </c>
      <c r="G30" s="122"/>
      <c r="H30" s="62"/>
    </row>
    <row r="31" spans="1:8" s="21" customFormat="1" ht="12">
      <c r="A31" s="145"/>
      <c r="B31" s="144"/>
      <c r="C31" s="141"/>
      <c r="D31" s="141"/>
      <c r="E31" s="22" t="s">
        <v>153</v>
      </c>
      <c r="F31" s="122" t="s">
        <v>154</v>
      </c>
      <c r="G31" s="122"/>
      <c r="H31" s="62"/>
    </row>
    <row r="32" spans="1:8" s="21" customFormat="1" ht="12">
      <c r="A32" s="145"/>
      <c r="B32" s="144"/>
      <c r="C32" s="141"/>
      <c r="D32" s="141"/>
      <c r="E32" s="22" t="s">
        <v>155</v>
      </c>
      <c r="F32" s="122" t="s">
        <v>60</v>
      </c>
      <c r="G32" s="122"/>
      <c r="H32" s="62"/>
    </row>
    <row r="33" spans="1:8" s="21" customFormat="1" ht="12">
      <c r="A33" s="145" t="s">
        <v>156</v>
      </c>
      <c r="B33" s="144" t="s">
        <v>127</v>
      </c>
      <c r="C33" s="141" t="s">
        <v>157</v>
      </c>
      <c r="D33" s="141"/>
      <c r="E33" s="22" t="s">
        <v>52</v>
      </c>
      <c r="F33" s="122" t="s">
        <v>158</v>
      </c>
      <c r="G33" s="122"/>
      <c r="H33" s="29"/>
    </row>
    <row r="34" spans="1:8" s="21" customFormat="1" ht="12">
      <c r="A34" s="145"/>
      <c r="B34" s="144"/>
      <c r="C34" s="141"/>
      <c r="D34" s="141"/>
      <c r="E34" s="22" t="s">
        <v>55</v>
      </c>
      <c r="F34" s="122" t="s">
        <v>159</v>
      </c>
      <c r="G34" s="122"/>
      <c r="H34" s="29"/>
    </row>
    <row r="35" spans="1:8" s="21" customFormat="1" ht="12">
      <c r="A35" s="145"/>
      <c r="B35" s="144"/>
      <c r="C35" s="141"/>
      <c r="D35" s="141"/>
      <c r="E35" s="22" t="s">
        <v>160</v>
      </c>
      <c r="F35" s="122" t="s">
        <v>161</v>
      </c>
      <c r="G35" s="122"/>
      <c r="H35" s="29"/>
    </row>
    <row r="36" spans="1:8" s="21" customFormat="1" ht="12">
      <c r="A36" s="145"/>
      <c r="B36" s="144"/>
      <c r="C36" s="141"/>
      <c r="D36" s="141"/>
      <c r="E36" s="22" t="s">
        <v>49</v>
      </c>
      <c r="F36" s="122" t="s">
        <v>162</v>
      </c>
      <c r="G36" s="122"/>
      <c r="H36" s="29"/>
    </row>
    <row r="37" spans="1:8" s="21" customFormat="1" ht="12">
      <c r="A37" s="145" t="s">
        <v>163</v>
      </c>
      <c r="B37" s="144" t="s">
        <v>129</v>
      </c>
      <c r="C37" s="141" t="s">
        <v>164</v>
      </c>
      <c r="D37" s="141"/>
      <c r="E37" s="22" t="s">
        <v>165</v>
      </c>
      <c r="F37" s="122" t="s">
        <v>166</v>
      </c>
      <c r="G37" s="122"/>
      <c r="H37" s="29"/>
    </row>
    <row r="38" spans="1:8" s="21" customFormat="1" ht="12">
      <c r="A38" s="145"/>
      <c r="B38" s="144"/>
      <c r="C38" s="141"/>
      <c r="D38" s="141"/>
      <c r="E38" s="22" t="s">
        <v>49</v>
      </c>
      <c r="F38" s="122" t="s">
        <v>162</v>
      </c>
      <c r="G38" s="122"/>
      <c r="H38" s="29"/>
    </row>
    <row r="39" spans="1:8" s="21" customFormat="1" ht="12">
      <c r="A39" s="145"/>
      <c r="B39" s="144"/>
      <c r="C39" s="141"/>
      <c r="D39" s="141"/>
      <c r="E39" s="22" t="s">
        <v>167</v>
      </c>
      <c r="F39" s="122" t="s">
        <v>60</v>
      </c>
      <c r="G39" s="122"/>
      <c r="H39" s="29"/>
    </row>
    <row r="40" spans="1:8" s="21" customFormat="1" ht="12">
      <c r="A40" s="145"/>
      <c r="B40" s="144"/>
      <c r="C40" s="141"/>
      <c r="D40" s="141"/>
      <c r="E40" s="22" t="s">
        <v>58</v>
      </c>
      <c r="F40" s="122" t="s">
        <v>152</v>
      </c>
      <c r="G40" s="122"/>
      <c r="H40" s="29"/>
    </row>
    <row r="41" spans="1:8" s="21" customFormat="1" ht="12">
      <c r="A41" s="145" t="s">
        <v>168</v>
      </c>
      <c r="B41" s="144" t="s">
        <v>169</v>
      </c>
      <c r="C41" s="141" t="s">
        <v>170</v>
      </c>
      <c r="D41" s="141"/>
      <c r="E41" s="22" t="s">
        <v>171</v>
      </c>
      <c r="F41" s="122" t="s">
        <v>172</v>
      </c>
      <c r="G41" s="122"/>
      <c r="H41" s="29"/>
    </row>
    <row r="42" spans="1:8" s="21" customFormat="1" ht="12">
      <c r="A42" s="145"/>
      <c r="B42" s="144"/>
      <c r="C42" s="141"/>
      <c r="D42" s="141"/>
      <c r="E42" s="22" t="s">
        <v>49</v>
      </c>
      <c r="F42" s="122" t="s">
        <v>162</v>
      </c>
      <c r="G42" s="122"/>
      <c r="H42" s="29"/>
    </row>
    <row r="43" spans="1:8" s="21" customFormat="1" ht="12">
      <c r="A43" s="145"/>
      <c r="B43" s="144" t="s">
        <v>173</v>
      </c>
      <c r="C43" s="141"/>
      <c r="D43" s="141"/>
      <c r="E43" s="22" t="s">
        <v>171</v>
      </c>
      <c r="F43" s="122" t="s">
        <v>172</v>
      </c>
      <c r="G43" s="122"/>
      <c r="H43" s="29"/>
    </row>
    <row r="44" spans="1:8" s="21" customFormat="1" ht="12">
      <c r="A44" s="145"/>
      <c r="B44" s="144"/>
      <c r="C44" s="141"/>
      <c r="D44" s="141"/>
      <c r="E44" s="22" t="s">
        <v>49</v>
      </c>
      <c r="F44" s="122" t="s">
        <v>162</v>
      </c>
      <c r="G44" s="122"/>
      <c r="H44" s="29"/>
    </row>
    <row r="45" spans="1:8" s="21" customFormat="1" ht="31.5" customHeight="1">
      <c r="A45" s="48" t="s">
        <v>174</v>
      </c>
      <c r="B45" s="61" t="s">
        <v>134</v>
      </c>
      <c r="C45" s="141" t="s">
        <v>175</v>
      </c>
      <c r="D45" s="141"/>
      <c r="E45" s="85" t="s">
        <v>176</v>
      </c>
      <c r="F45" s="122" t="s">
        <v>177</v>
      </c>
      <c r="G45" s="122"/>
      <c r="H45" s="29"/>
    </row>
    <row r="46" spans="1:8" s="21" customFormat="1" ht="29.25" customHeight="1">
      <c r="A46" s="48" t="s">
        <v>178</v>
      </c>
      <c r="B46" s="61" t="s">
        <v>179</v>
      </c>
      <c r="C46" s="141" t="s">
        <v>180</v>
      </c>
      <c r="D46" s="141"/>
      <c r="E46" s="22" t="s">
        <v>181</v>
      </c>
      <c r="F46" s="122" t="s">
        <v>182</v>
      </c>
      <c r="G46" s="122"/>
      <c r="H46" s="29"/>
    </row>
    <row r="47" spans="1:8" s="8" customFormat="1" ht="8.25" customHeight="1">
      <c r="A47" s="26"/>
      <c r="B47" s="27"/>
      <c r="C47" s="27"/>
      <c r="D47" s="27"/>
      <c r="E47" s="28"/>
      <c r="F47" s="28"/>
      <c r="G47" s="28"/>
      <c r="H47" s="28"/>
    </row>
    <row r="48" spans="1:8" ht="23.25" customHeight="1">
      <c r="A48" s="86" t="s">
        <v>86</v>
      </c>
      <c r="B48" s="86"/>
      <c r="C48" s="86"/>
      <c r="D48" s="86"/>
      <c r="E48" s="86"/>
      <c r="F48" s="86"/>
      <c r="G48" s="86"/>
      <c r="H48" s="86"/>
    </row>
    <row r="49" spans="1:14" ht="23.25" customHeight="1">
      <c r="A49" s="59"/>
      <c r="B49" s="59"/>
      <c r="C49" s="59"/>
      <c r="D49" s="59"/>
      <c r="E49" s="59"/>
      <c r="F49" s="59"/>
      <c r="G49" s="59"/>
      <c r="H49" s="59"/>
    </row>
    <row r="50" spans="1:14" ht="23.25" customHeight="1">
      <c r="A50" s="25"/>
      <c r="B50" s="25"/>
      <c r="C50" s="25"/>
      <c r="D50" s="25"/>
      <c r="F50" s="57" t="s">
        <v>87</v>
      </c>
      <c r="G50" s="56" t="s">
        <v>88</v>
      </c>
      <c r="H50" s="25"/>
    </row>
    <row r="51" spans="1:14" ht="23.25" customHeight="1">
      <c r="F51" s="57" t="s">
        <v>89</v>
      </c>
      <c r="G51" s="56" t="s">
        <v>90</v>
      </c>
      <c r="H51" s="15"/>
      <c r="N51" s="11"/>
    </row>
    <row r="52" spans="1:14">
      <c r="G52" s="2"/>
      <c r="H52" s="5"/>
      <c r="N52" s="10"/>
    </row>
    <row r="53" spans="1:14" ht="121.5" customHeight="1">
      <c r="F53" s="87"/>
      <c r="G53" s="124"/>
      <c r="H53" s="124"/>
      <c r="N53" s="10"/>
    </row>
    <row r="54" spans="1:14" ht="409.5" customHeight="1">
      <c r="A54" s="88" t="s">
        <v>118</v>
      </c>
      <c r="B54" s="88"/>
      <c r="C54" s="88"/>
      <c r="D54" s="88"/>
      <c r="E54" s="88"/>
      <c r="F54" s="88"/>
      <c r="G54" s="88"/>
      <c r="H54" s="88"/>
      <c r="J54" s="12"/>
      <c r="K54" s="12"/>
      <c r="N54" s="10"/>
    </row>
    <row r="55" spans="1:14" ht="53.25" customHeight="1">
      <c r="A55" s="88"/>
      <c r="B55" s="88"/>
      <c r="C55" s="88"/>
      <c r="D55" s="88"/>
      <c r="E55" s="88"/>
      <c r="F55" s="88"/>
      <c r="G55" s="88"/>
      <c r="H55" s="88"/>
    </row>
    <row r="56" spans="1:14">
      <c r="A56" s="88"/>
      <c r="B56" s="88"/>
      <c r="C56" s="88"/>
      <c r="D56" s="88"/>
      <c r="E56" s="88"/>
      <c r="F56" s="88"/>
      <c r="G56" s="88"/>
      <c r="H56" s="88"/>
    </row>
    <row r="57" spans="1:14">
      <c r="A57" s="88"/>
      <c r="B57" s="88"/>
      <c r="C57" s="88"/>
      <c r="D57" s="88"/>
      <c r="E57" s="88"/>
      <c r="F57" s="88"/>
      <c r="G57" s="88"/>
      <c r="H57" s="88"/>
    </row>
    <row r="58" spans="1:14">
      <c r="A58" s="88"/>
      <c r="B58" s="88"/>
      <c r="C58" s="88"/>
      <c r="D58" s="88"/>
      <c r="E58" s="88"/>
      <c r="F58" s="88"/>
      <c r="G58" s="88"/>
      <c r="H58" s="88"/>
    </row>
    <row r="59" spans="1:14">
      <c r="A59" s="88"/>
      <c r="B59" s="88"/>
      <c r="C59" s="88"/>
      <c r="D59" s="88"/>
      <c r="E59" s="88"/>
      <c r="F59" s="88"/>
      <c r="G59" s="88"/>
      <c r="H59" s="88"/>
    </row>
    <row r="60" spans="1:14">
      <c r="A60" s="88"/>
      <c r="B60" s="88"/>
      <c r="C60" s="88"/>
      <c r="D60" s="88"/>
      <c r="E60" s="88"/>
      <c r="F60" s="88"/>
      <c r="G60" s="88"/>
      <c r="H60" s="88"/>
    </row>
    <row r="61" spans="1:14">
      <c r="A61" s="88"/>
      <c r="B61" s="88"/>
      <c r="C61" s="88"/>
      <c r="D61" s="88"/>
      <c r="E61" s="88"/>
      <c r="F61" s="88"/>
      <c r="G61" s="88"/>
      <c r="H61" s="88"/>
    </row>
    <row r="62" spans="1:14">
      <c r="A62" s="88"/>
      <c r="B62" s="88"/>
      <c r="C62" s="88"/>
      <c r="D62" s="88"/>
      <c r="E62" s="88"/>
      <c r="F62" s="88"/>
      <c r="G62" s="88"/>
      <c r="H62" s="88"/>
    </row>
    <row r="63" spans="1:14">
      <c r="A63" s="88"/>
      <c r="B63" s="88"/>
      <c r="C63" s="88"/>
      <c r="D63" s="88"/>
      <c r="E63" s="88"/>
      <c r="F63" s="88"/>
      <c r="G63" s="88"/>
      <c r="H63" s="88"/>
    </row>
    <row r="64" spans="1:14">
      <c r="A64" s="88"/>
      <c r="B64" s="88"/>
      <c r="C64" s="88"/>
      <c r="D64" s="88"/>
      <c r="E64" s="88"/>
      <c r="F64" s="88"/>
      <c r="G64" s="88"/>
      <c r="H64" s="88"/>
    </row>
    <row r="65" spans="1:8">
      <c r="A65" s="88"/>
      <c r="B65" s="88"/>
      <c r="C65" s="88"/>
      <c r="D65" s="88"/>
      <c r="E65" s="88"/>
      <c r="F65" s="88"/>
      <c r="G65" s="88"/>
      <c r="H65" s="88"/>
    </row>
  </sheetData>
  <sheetProtection selectLockedCells="1"/>
  <mergeCells count="72">
    <mergeCell ref="A11:A19"/>
    <mergeCell ref="F41:G41"/>
    <mergeCell ref="F42:G42"/>
    <mergeCell ref="F37:G37"/>
    <mergeCell ref="F38:G38"/>
    <mergeCell ref="F39:G39"/>
    <mergeCell ref="F40:G40"/>
    <mergeCell ref="A33:A36"/>
    <mergeCell ref="B33:B36"/>
    <mergeCell ref="C33:D36"/>
    <mergeCell ref="C30:D32"/>
    <mergeCell ref="A27:A29"/>
    <mergeCell ref="B27:B29"/>
    <mergeCell ref="C27:D29"/>
    <mergeCell ref="F30:G30"/>
    <mergeCell ref="F31:G31"/>
    <mergeCell ref="F46:G46"/>
    <mergeCell ref="F33:G33"/>
    <mergeCell ref="F34:G34"/>
    <mergeCell ref="F35:G35"/>
    <mergeCell ref="F45:G45"/>
    <mergeCell ref="F43:G43"/>
    <mergeCell ref="F44:G44"/>
    <mergeCell ref="F36:G36"/>
    <mergeCell ref="C41:D44"/>
    <mergeCell ref="C46:D46"/>
    <mergeCell ref="A37:A40"/>
    <mergeCell ref="B37:B40"/>
    <mergeCell ref="C37:D40"/>
    <mergeCell ref="A41:A44"/>
    <mergeCell ref="B41:B42"/>
    <mergeCell ref="C19:E19"/>
    <mergeCell ref="A54:H65"/>
    <mergeCell ref="B3:H3"/>
    <mergeCell ref="B4:H4"/>
    <mergeCell ref="B5:E5"/>
    <mergeCell ref="G5:H5"/>
    <mergeCell ref="B6:E6"/>
    <mergeCell ref="G6:H6"/>
    <mergeCell ref="B7:E7"/>
    <mergeCell ref="G7:H7"/>
    <mergeCell ref="B10:E10"/>
    <mergeCell ref="A48:H48"/>
    <mergeCell ref="A25:A26"/>
    <mergeCell ref="B25:B26"/>
    <mergeCell ref="C24:D24"/>
    <mergeCell ref="C45:D45"/>
    <mergeCell ref="C25:D26"/>
    <mergeCell ref="F53:H53"/>
    <mergeCell ref="A20:E20"/>
    <mergeCell ref="A21:E21"/>
    <mergeCell ref="F20:H20"/>
    <mergeCell ref="F21:H21"/>
    <mergeCell ref="F24:G24"/>
    <mergeCell ref="F27:G27"/>
    <mergeCell ref="F28:G28"/>
    <mergeCell ref="F25:G25"/>
    <mergeCell ref="F26:G26"/>
    <mergeCell ref="F29:G29"/>
    <mergeCell ref="A30:A32"/>
    <mergeCell ref="B30:B32"/>
    <mergeCell ref="F32:G32"/>
    <mergeCell ref="B43:B44"/>
    <mergeCell ref="C18:E18"/>
    <mergeCell ref="B16:B17"/>
    <mergeCell ref="C11:E11"/>
    <mergeCell ref="C12:E12"/>
    <mergeCell ref="C13:E13"/>
    <mergeCell ref="C14:E14"/>
    <mergeCell ref="C15:E15"/>
    <mergeCell ref="C16:E16"/>
    <mergeCell ref="C17:E17"/>
  </mergeCells>
  <phoneticPr fontId="3" type="noConversion"/>
  <printOptions horizontalCentered="1"/>
  <pageMargins left="0.7" right="0.7" top="0.75" bottom="0.75" header="0.3" footer="0.3"/>
  <pageSetup paperSize="9" scale="74" fitToHeight="0" orientation="portrait" r:id="rId1"/>
  <rowBreaks count="2" manualBreakCount="2">
    <brk id="36" max="7" man="1"/>
    <brk id="52"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93"/>
  <sheetViews>
    <sheetView view="pageBreakPreview" zoomScaleNormal="100" zoomScaleSheetLayoutView="100" workbookViewId="0">
      <selection activeCell="E21" sqref="E21"/>
    </sheetView>
  </sheetViews>
  <sheetFormatPr defaultRowHeight="16.5"/>
  <cols>
    <col min="1" max="1" width="13.5" style="1" customWidth="1"/>
    <col min="2" max="2" width="11.25" style="1" customWidth="1"/>
    <col min="3" max="3" width="6.125" style="1" customWidth="1"/>
    <col min="4" max="4" width="25.5" style="1" bestFit="1" customWidth="1"/>
    <col min="5" max="5" width="32.625" style="1" customWidth="1"/>
    <col min="6" max="6" width="11.875" style="1" customWidth="1"/>
    <col min="7" max="7" width="7.875" style="1" customWidth="1"/>
    <col min="8" max="8" width="11.875" style="4" customWidth="1"/>
    <col min="9" max="16384" width="9" style="1"/>
  </cols>
  <sheetData>
    <row r="1" spans="1:18" ht="138.75" customHeight="1"/>
    <row r="2" spans="1:18" ht="17.25">
      <c r="A2" s="13" t="s">
        <v>0</v>
      </c>
    </row>
    <row r="3" spans="1:18" s="6" customFormat="1" ht="29.25" customHeight="1">
      <c r="A3" s="17" t="s">
        <v>183</v>
      </c>
      <c r="B3" s="96"/>
      <c r="C3" s="120"/>
      <c r="D3" s="120"/>
      <c r="E3" s="120"/>
      <c r="F3" s="120"/>
      <c r="G3" s="120"/>
      <c r="H3" s="97"/>
    </row>
    <row r="4" spans="1:18" s="6" customFormat="1" ht="29.25" customHeight="1">
      <c r="A4" s="17" t="s">
        <v>184</v>
      </c>
      <c r="B4" s="96"/>
      <c r="C4" s="120"/>
      <c r="D4" s="120"/>
      <c r="E4" s="120"/>
      <c r="F4" s="120"/>
      <c r="G4" s="120"/>
      <c r="H4" s="97"/>
    </row>
    <row r="5" spans="1:18" s="6" customFormat="1" ht="29.25" customHeight="1">
      <c r="A5" s="17" t="s">
        <v>185</v>
      </c>
      <c r="B5" s="150"/>
      <c r="C5" s="151"/>
      <c r="D5" s="152"/>
      <c r="E5" s="17" t="s">
        <v>186</v>
      </c>
      <c r="F5" s="147"/>
      <c r="G5" s="148"/>
      <c r="H5" s="149"/>
    </row>
    <row r="6" spans="1:18" s="6" customFormat="1" ht="29.25" customHeight="1">
      <c r="A6" s="17" t="s">
        <v>187</v>
      </c>
      <c r="B6" s="150"/>
      <c r="C6" s="151"/>
      <c r="D6" s="152"/>
      <c r="E6" s="17" t="s">
        <v>188</v>
      </c>
      <c r="F6" s="147"/>
      <c r="G6" s="148"/>
      <c r="H6" s="149"/>
    </row>
    <row r="7" spans="1:18" s="6" customFormat="1" ht="29.25" customHeight="1">
      <c r="A7" s="17" t="s">
        <v>189</v>
      </c>
      <c r="B7" s="150"/>
      <c r="C7" s="151"/>
      <c r="D7" s="152"/>
      <c r="E7" s="17" t="s">
        <v>190</v>
      </c>
      <c r="F7" s="147"/>
      <c r="G7" s="148"/>
      <c r="H7" s="149"/>
    </row>
    <row r="8" spans="1:18" ht="9.75" customHeight="1">
      <c r="A8" s="13"/>
    </row>
    <row r="9" spans="1:18" ht="17.25">
      <c r="A9" s="13" t="s">
        <v>9</v>
      </c>
      <c r="B9" s="64"/>
      <c r="C9" s="64"/>
      <c r="D9" s="64"/>
      <c r="E9" s="64"/>
      <c r="F9" s="64"/>
      <c r="G9" s="64"/>
      <c r="H9" s="65"/>
    </row>
    <row r="10" spans="1:18" s="8" customFormat="1">
      <c r="A10" s="41" t="s">
        <v>139</v>
      </c>
      <c r="B10" s="105" t="s">
        <v>191</v>
      </c>
      <c r="C10" s="105"/>
      <c r="D10" s="40" t="s">
        <v>192</v>
      </c>
      <c r="E10" s="40" t="s">
        <v>193</v>
      </c>
      <c r="F10" s="55" t="s">
        <v>194</v>
      </c>
      <c r="G10" s="60" t="s">
        <v>195</v>
      </c>
      <c r="H10" s="40" t="s">
        <v>196</v>
      </c>
      <c r="Q10" s="1"/>
      <c r="R10" s="1"/>
    </row>
    <row r="11" spans="1:18" s="8" customFormat="1" ht="13.5">
      <c r="A11" s="23" t="s">
        <v>197</v>
      </c>
      <c r="B11" s="146" t="s">
        <v>198</v>
      </c>
      <c r="C11" s="146"/>
      <c r="D11" s="73" t="s">
        <v>38</v>
      </c>
      <c r="E11" s="74" t="s">
        <v>199</v>
      </c>
      <c r="F11" s="75">
        <v>12000000</v>
      </c>
      <c r="G11" s="76"/>
      <c r="H11" s="77">
        <f>COUNTA(G11)*F11</f>
        <v>0</v>
      </c>
    </row>
    <row r="12" spans="1:18" s="8" customFormat="1" ht="24">
      <c r="A12" s="23" t="s">
        <v>43</v>
      </c>
      <c r="B12" s="146"/>
      <c r="C12" s="146"/>
      <c r="D12" s="73" t="s">
        <v>42</v>
      </c>
      <c r="E12" s="74" t="s">
        <v>200</v>
      </c>
      <c r="F12" s="75">
        <v>2000000</v>
      </c>
      <c r="G12" s="76"/>
      <c r="H12" s="77">
        <f t="shared" ref="H12:H74" si="0">COUNTA(G12)*F12</f>
        <v>0</v>
      </c>
    </row>
    <row r="13" spans="1:18" s="8" customFormat="1" ht="36">
      <c r="A13" s="23" t="s">
        <v>201</v>
      </c>
      <c r="B13" s="146" t="s">
        <v>202</v>
      </c>
      <c r="C13" s="146"/>
      <c r="D13" s="78" t="s">
        <v>203</v>
      </c>
      <c r="E13" s="53" t="s">
        <v>204</v>
      </c>
      <c r="F13" s="75">
        <v>25000000</v>
      </c>
      <c r="G13" s="76"/>
      <c r="H13" s="77">
        <f t="shared" si="0"/>
        <v>0</v>
      </c>
    </row>
    <row r="14" spans="1:18" s="8" customFormat="1" ht="36">
      <c r="A14" s="23" t="s">
        <v>205</v>
      </c>
      <c r="B14" s="146" t="s">
        <v>206</v>
      </c>
      <c r="C14" s="146"/>
      <c r="D14" s="58" t="s">
        <v>207</v>
      </c>
      <c r="E14" s="53" t="s">
        <v>208</v>
      </c>
      <c r="F14" s="75">
        <v>10000000</v>
      </c>
      <c r="G14" s="76"/>
      <c r="H14" s="77">
        <f t="shared" si="0"/>
        <v>0</v>
      </c>
    </row>
    <row r="15" spans="1:18" s="8" customFormat="1" ht="36">
      <c r="A15" s="23" t="s">
        <v>209</v>
      </c>
      <c r="B15" s="146" t="s">
        <v>210</v>
      </c>
      <c r="C15" s="146"/>
      <c r="D15" s="78" t="s">
        <v>210</v>
      </c>
      <c r="E15" s="53" t="s">
        <v>211</v>
      </c>
      <c r="F15" s="75">
        <v>30000000</v>
      </c>
      <c r="G15" s="22"/>
      <c r="H15" s="77">
        <f t="shared" si="0"/>
        <v>0</v>
      </c>
    </row>
    <row r="16" spans="1:18" s="8" customFormat="1" ht="13.5">
      <c r="A16" s="23" t="s">
        <v>212</v>
      </c>
      <c r="B16" s="146" t="s">
        <v>213</v>
      </c>
      <c r="C16" s="146"/>
      <c r="D16" s="78" t="s">
        <v>214</v>
      </c>
      <c r="E16" s="121" t="s">
        <v>215</v>
      </c>
      <c r="F16" s="75">
        <v>5000000</v>
      </c>
      <c r="G16" s="76"/>
      <c r="H16" s="77">
        <f t="shared" si="0"/>
        <v>0</v>
      </c>
    </row>
    <row r="17" spans="1:8" s="8" customFormat="1" ht="13.5">
      <c r="A17" s="23" t="s">
        <v>216</v>
      </c>
      <c r="B17" s="146"/>
      <c r="C17" s="146"/>
      <c r="D17" s="78" t="s">
        <v>217</v>
      </c>
      <c r="E17" s="121"/>
      <c r="F17" s="75">
        <v>5000000</v>
      </c>
      <c r="G17" s="22"/>
      <c r="H17" s="77">
        <f t="shared" si="0"/>
        <v>0</v>
      </c>
    </row>
    <row r="18" spans="1:8" s="8" customFormat="1" ht="13.5">
      <c r="A18" s="23" t="s">
        <v>218</v>
      </c>
      <c r="B18" s="146"/>
      <c r="C18" s="146"/>
      <c r="D18" s="78" t="s">
        <v>219</v>
      </c>
      <c r="E18" s="121"/>
      <c r="F18" s="75">
        <v>5000000</v>
      </c>
      <c r="G18" s="22"/>
      <c r="H18" s="77">
        <f t="shared" ref="H18" si="1">COUNTA(G18)*F18</f>
        <v>0</v>
      </c>
    </row>
    <row r="19" spans="1:8" s="8" customFormat="1" ht="13.5">
      <c r="A19" s="23" t="s">
        <v>220</v>
      </c>
      <c r="B19" s="146"/>
      <c r="C19" s="146"/>
      <c r="D19" s="78" t="s">
        <v>221</v>
      </c>
      <c r="E19" s="121"/>
      <c r="F19" s="75">
        <v>5000000</v>
      </c>
      <c r="G19" s="22"/>
      <c r="H19" s="77">
        <f t="shared" si="0"/>
        <v>0</v>
      </c>
    </row>
    <row r="20" spans="1:8" s="8" customFormat="1" ht="13.5">
      <c r="A20" s="23" t="s">
        <v>222</v>
      </c>
      <c r="B20" s="146"/>
      <c r="C20" s="146"/>
      <c r="D20" s="78" t="s">
        <v>223</v>
      </c>
      <c r="E20" s="121"/>
      <c r="F20" s="75">
        <v>5000000</v>
      </c>
      <c r="G20" s="22"/>
      <c r="H20" s="77">
        <f t="shared" si="0"/>
        <v>0</v>
      </c>
    </row>
    <row r="21" spans="1:8" s="8" customFormat="1" ht="84">
      <c r="A21" s="23" t="s">
        <v>224</v>
      </c>
      <c r="B21" s="146" t="s">
        <v>81</v>
      </c>
      <c r="C21" s="146"/>
      <c r="D21" s="78" t="s">
        <v>225</v>
      </c>
      <c r="E21" s="53" t="s">
        <v>226</v>
      </c>
      <c r="F21" s="75">
        <v>20000000</v>
      </c>
      <c r="G21" s="22"/>
      <c r="H21" s="77">
        <f t="shared" si="0"/>
        <v>0</v>
      </c>
    </row>
    <row r="22" spans="1:8" s="8" customFormat="1" ht="60">
      <c r="A22" s="23" t="s">
        <v>227</v>
      </c>
      <c r="B22" s="146" t="s">
        <v>228</v>
      </c>
      <c r="C22" s="146"/>
      <c r="D22" s="78" t="s">
        <v>229</v>
      </c>
      <c r="E22" s="53" t="s">
        <v>230</v>
      </c>
      <c r="F22" s="75">
        <v>20000000</v>
      </c>
      <c r="G22" s="22"/>
      <c r="H22" s="77">
        <f t="shared" ref="H22" si="2">COUNTA(G22)*F22</f>
        <v>0</v>
      </c>
    </row>
    <row r="23" spans="1:8" s="8" customFormat="1" ht="24">
      <c r="A23" s="23" t="s">
        <v>52</v>
      </c>
      <c r="B23" s="153" t="s">
        <v>231</v>
      </c>
      <c r="C23" s="153"/>
      <c r="D23" s="162" t="s">
        <v>232</v>
      </c>
      <c r="E23" s="53" t="s">
        <v>233</v>
      </c>
      <c r="F23" s="75">
        <v>5000000</v>
      </c>
      <c r="G23" s="22"/>
      <c r="H23" s="77">
        <f t="shared" si="0"/>
        <v>0</v>
      </c>
    </row>
    <row r="24" spans="1:8" s="8" customFormat="1" ht="24">
      <c r="A24" s="23" t="s">
        <v>234</v>
      </c>
      <c r="B24" s="153"/>
      <c r="C24" s="153"/>
      <c r="D24" s="162"/>
      <c r="E24" s="74" t="s">
        <v>235</v>
      </c>
      <c r="F24" s="75">
        <v>5500000</v>
      </c>
      <c r="G24" s="76"/>
      <c r="H24" s="77">
        <f t="shared" si="0"/>
        <v>0</v>
      </c>
    </row>
    <row r="25" spans="1:8" s="8" customFormat="1" ht="13.5">
      <c r="A25" s="23" t="s">
        <v>236</v>
      </c>
      <c r="B25" s="153"/>
      <c r="C25" s="153"/>
      <c r="D25" s="162"/>
      <c r="E25" s="50" t="s">
        <v>237</v>
      </c>
      <c r="F25" s="75">
        <v>3000000</v>
      </c>
      <c r="G25" s="22"/>
      <c r="H25" s="77">
        <f t="shared" si="0"/>
        <v>0</v>
      </c>
    </row>
    <row r="26" spans="1:8" s="8" customFormat="1" ht="13.5">
      <c r="A26" s="23" t="s">
        <v>238</v>
      </c>
      <c r="B26" s="153"/>
      <c r="C26" s="153"/>
      <c r="D26" s="162"/>
      <c r="E26" s="50" t="s">
        <v>239</v>
      </c>
      <c r="F26" s="75">
        <v>3000000</v>
      </c>
      <c r="G26" s="76"/>
      <c r="H26" s="77">
        <f t="shared" si="0"/>
        <v>0</v>
      </c>
    </row>
    <row r="27" spans="1:8" s="8" customFormat="1" ht="13.5">
      <c r="A27" s="23" t="s">
        <v>240</v>
      </c>
      <c r="B27" s="153"/>
      <c r="C27" s="153"/>
      <c r="D27" s="162"/>
      <c r="E27" s="50" t="s">
        <v>241</v>
      </c>
      <c r="F27" s="75">
        <v>4000000</v>
      </c>
      <c r="G27" s="76"/>
      <c r="H27" s="77">
        <f t="shared" si="0"/>
        <v>0</v>
      </c>
    </row>
    <row r="28" spans="1:8" s="8" customFormat="1" ht="13.5">
      <c r="A28" s="23" t="s">
        <v>242</v>
      </c>
      <c r="B28" s="153"/>
      <c r="C28" s="153"/>
      <c r="D28" s="162"/>
      <c r="E28" s="50" t="s">
        <v>243</v>
      </c>
      <c r="F28" s="75">
        <v>3000000</v>
      </c>
      <c r="G28" s="76"/>
      <c r="H28" s="77">
        <f t="shared" si="0"/>
        <v>0</v>
      </c>
    </row>
    <row r="29" spans="1:8" s="8" customFormat="1" ht="24">
      <c r="A29" s="23" t="s">
        <v>55</v>
      </c>
      <c r="B29" s="153"/>
      <c r="C29" s="153"/>
      <c r="D29" s="58" t="s">
        <v>244</v>
      </c>
      <c r="E29" s="50" t="s">
        <v>245</v>
      </c>
      <c r="F29" s="75">
        <v>3000000</v>
      </c>
      <c r="G29" s="76"/>
      <c r="H29" s="77">
        <f t="shared" si="0"/>
        <v>0</v>
      </c>
    </row>
    <row r="30" spans="1:8" s="8" customFormat="1" ht="24">
      <c r="A30" s="23" t="s">
        <v>67</v>
      </c>
      <c r="B30" s="153"/>
      <c r="C30" s="153"/>
      <c r="D30" s="78" t="s">
        <v>246</v>
      </c>
      <c r="E30" s="53" t="s">
        <v>247</v>
      </c>
      <c r="F30" s="75">
        <v>3000000</v>
      </c>
      <c r="G30" s="76"/>
      <c r="H30" s="77">
        <f t="shared" si="0"/>
        <v>0</v>
      </c>
    </row>
    <row r="31" spans="1:8" s="8" customFormat="1" ht="24">
      <c r="A31" s="23" t="s">
        <v>248</v>
      </c>
      <c r="B31" s="146" t="s">
        <v>249</v>
      </c>
      <c r="C31" s="146"/>
      <c r="D31" s="78" t="s">
        <v>250</v>
      </c>
      <c r="E31" s="53" t="s">
        <v>251</v>
      </c>
      <c r="F31" s="75">
        <v>10000000</v>
      </c>
      <c r="G31" s="76"/>
      <c r="H31" s="77">
        <f t="shared" ref="H31" si="3">COUNTA(G31)*F31</f>
        <v>0</v>
      </c>
    </row>
    <row r="32" spans="1:8" s="8" customFormat="1" ht="13.5">
      <c r="A32" s="23" t="s">
        <v>252</v>
      </c>
      <c r="B32" s="146"/>
      <c r="C32" s="146"/>
      <c r="D32" s="78" t="s">
        <v>253</v>
      </c>
      <c r="E32" s="53"/>
      <c r="F32" s="80" t="s">
        <v>254</v>
      </c>
      <c r="G32" s="76"/>
      <c r="H32" s="79" t="s">
        <v>255</v>
      </c>
    </row>
    <row r="33" spans="1:8" s="8" customFormat="1" ht="24">
      <c r="A33" s="23" t="s">
        <v>160</v>
      </c>
      <c r="B33" s="146"/>
      <c r="C33" s="146"/>
      <c r="D33" s="78" t="s">
        <v>256</v>
      </c>
      <c r="E33" s="53" t="s">
        <v>257</v>
      </c>
      <c r="F33" s="75">
        <v>2000000</v>
      </c>
      <c r="G33" s="76"/>
      <c r="H33" s="77">
        <f t="shared" si="0"/>
        <v>0</v>
      </c>
    </row>
    <row r="34" spans="1:8" s="8" customFormat="1" ht="13.5">
      <c r="A34" s="23" t="s">
        <v>258</v>
      </c>
      <c r="B34" s="146"/>
      <c r="C34" s="146"/>
      <c r="D34" s="78" t="s">
        <v>259</v>
      </c>
      <c r="E34" s="53"/>
      <c r="F34" s="80" t="s">
        <v>254</v>
      </c>
      <c r="G34" s="22"/>
      <c r="H34" s="79" t="s">
        <v>255</v>
      </c>
    </row>
    <row r="35" spans="1:8" s="8" customFormat="1" ht="24">
      <c r="A35" s="23" t="s">
        <v>165</v>
      </c>
      <c r="B35" s="146"/>
      <c r="C35" s="146"/>
      <c r="D35" s="58" t="s">
        <v>260</v>
      </c>
      <c r="E35" s="53" t="s">
        <v>261</v>
      </c>
      <c r="F35" s="75">
        <v>2000000</v>
      </c>
      <c r="G35" s="22"/>
      <c r="H35" s="77">
        <f t="shared" si="0"/>
        <v>0</v>
      </c>
    </row>
    <row r="36" spans="1:8" s="8" customFormat="1" ht="24">
      <c r="A36" s="23" t="s">
        <v>262</v>
      </c>
      <c r="B36" s="146"/>
      <c r="C36" s="146"/>
      <c r="D36" s="78" t="s">
        <v>69</v>
      </c>
      <c r="E36" s="53" t="s">
        <v>263</v>
      </c>
      <c r="F36" s="75">
        <v>5000000</v>
      </c>
      <c r="G36" s="22"/>
      <c r="H36" s="77">
        <f t="shared" si="0"/>
        <v>0</v>
      </c>
    </row>
    <row r="37" spans="1:8" s="8" customFormat="1" ht="24">
      <c r="A37" s="23" t="s">
        <v>46</v>
      </c>
      <c r="B37" s="146"/>
      <c r="C37" s="146"/>
      <c r="D37" s="78" t="s">
        <v>264</v>
      </c>
      <c r="E37" s="53" t="s">
        <v>265</v>
      </c>
      <c r="F37" s="75">
        <v>1000000</v>
      </c>
      <c r="G37" s="76"/>
      <c r="H37" s="77">
        <f t="shared" si="0"/>
        <v>0</v>
      </c>
    </row>
    <row r="38" spans="1:8" s="8" customFormat="1" ht="24">
      <c r="A38" s="23" t="s">
        <v>49</v>
      </c>
      <c r="B38" s="146"/>
      <c r="C38" s="146"/>
      <c r="D38" s="78" t="s">
        <v>266</v>
      </c>
      <c r="E38" s="53" t="s">
        <v>267</v>
      </c>
      <c r="F38" s="75">
        <v>1000000</v>
      </c>
      <c r="G38" s="22"/>
      <c r="H38" s="77">
        <f t="shared" si="0"/>
        <v>0</v>
      </c>
    </row>
    <row r="39" spans="1:8" s="8" customFormat="1" ht="24">
      <c r="A39" s="23" t="s">
        <v>58</v>
      </c>
      <c r="B39" s="153" t="s">
        <v>268</v>
      </c>
      <c r="C39" s="153"/>
      <c r="D39" s="78" t="s">
        <v>57</v>
      </c>
      <c r="E39" s="53" t="s">
        <v>269</v>
      </c>
      <c r="F39" s="75">
        <v>2000000</v>
      </c>
      <c r="G39" s="22"/>
      <c r="H39" s="77">
        <f t="shared" si="0"/>
        <v>0</v>
      </c>
    </row>
    <row r="40" spans="1:8" s="8" customFormat="1" ht="24">
      <c r="A40" s="23" t="s">
        <v>270</v>
      </c>
      <c r="B40" s="153"/>
      <c r="C40" s="153"/>
      <c r="D40" s="78" t="s">
        <v>271</v>
      </c>
      <c r="E40" s="53" t="s">
        <v>272</v>
      </c>
      <c r="F40" s="75">
        <v>7000000</v>
      </c>
      <c r="G40" s="22"/>
      <c r="H40" s="77">
        <f t="shared" si="0"/>
        <v>0</v>
      </c>
    </row>
    <row r="41" spans="1:8" s="8" customFormat="1" ht="36">
      <c r="A41" s="23" t="s">
        <v>273</v>
      </c>
      <c r="B41" s="153"/>
      <c r="C41" s="153"/>
      <c r="D41" s="78" t="s">
        <v>274</v>
      </c>
      <c r="E41" s="53" t="s">
        <v>275</v>
      </c>
      <c r="F41" s="75">
        <v>10000000</v>
      </c>
      <c r="G41" s="22"/>
      <c r="H41" s="77">
        <f t="shared" si="0"/>
        <v>0</v>
      </c>
    </row>
    <row r="42" spans="1:8" s="8" customFormat="1" ht="13.5">
      <c r="A42" s="23" t="s">
        <v>276</v>
      </c>
      <c r="B42" s="146" t="s">
        <v>277</v>
      </c>
      <c r="C42" s="146"/>
      <c r="D42" s="154" t="s">
        <v>60</v>
      </c>
      <c r="E42" s="74" t="s">
        <v>278</v>
      </c>
      <c r="F42" s="75">
        <v>5000000</v>
      </c>
      <c r="G42" s="76"/>
      <c r="H42" s="77">
        <f t="shared" si="0"/>
        <v>0</v>
      </c>
    </row>
    <row r="43" spans="1:8" s="8" customFormat="1" ht="13.5">
      <c r="A43" s="23" t="s">
        <v>155</v>
      </c>
      <c r="B43" s="146"/>
      <c r="C43" s="146"/>
      <c r="D43" s="154"/>
      <c r="E43" s="74" t="s">
        <v>279</v>
      </c>
      <c r="F43" s="75">
        <v>2000000</v>
      </c>
      <c r="G43" s="76"/>
      <c r="H43" s="77">
        <f t="shared" si="0"/>
        <v>0</v>
      </c>
    </row>
    <row r="44" spans="1:8" s="8" customFormat="1" ht="13.5">
      <c r="A44" s="23" t="s">
        <v>167</v>
      </c>
      <c r="B44" s="146"/>
      <c r="C44" s="146"/>
      <c r="D44" s="154"/>
      <c r="E44" s="74" t="s">
        <v>280</v>
      </c>
      <c r="F44" s="75">
        <v>1500000</v>
      </c>
      <c r="G44" s="76"/>
      <c r="H44" s="77">
        <f t="shared" si="0"/>
        <v>0</v>
      </c>
    </row>
    <row r="45" spans="1:8" s="8" customFormat="1" ht="24">
      <c r="A45" s="23" t="s">
        <v>153</v>
      </c>
      <c r="B45" s="146" t="s">
        <v>281</v>
      </c>
      <c r="C45" s="146"/>
      <c r="D45" s="73" t="s">
        <v>282</v>
      </c>
      <c r="E45" s="74" t="s">
        <v>283</v>
      </c>
      <c r="F45" s="75">
        <v>3000000</v>
      </c>
      <c r="G45" s="76"/>
      <c r="H45" s="77">
        <f t="shared" si="0"/>
        <v>0</v>
      </c>
    </row>
    <row r="46" spans="1:8" s="8" customFormat="1" ht="36">
      <c r="A46" s="23" t="s">
        <v>284</v>
      </c>
      <c r="B46" s="146"/>
      <c r="C46" s="146"/>
      <c r="D46" s="154" t="s">
        <v>285</v>
      </c>
      <c r="E46" s="74" t="s">
        <v>286</v>
      </c>
      <c r="F46" s="75">
        <v>5000000</v>
      </c>
      <c r="G46" s="76"/>
      <c r="H46" s="77">
        <f t="shared" si="0"/>
        <v>0</v>
      </c>
    </row>
    <row r="47" spans="1:8" s="8" customFormat="1" ht="36">
      <c r="A47" s="23" t="s">
        <v>287</v>
      </c>
      <c r="B47" s="146"/>
      <c r="C47" s="146"/>
      <c r="D47" s="154"/>
      <c r="E47" s="74" t="s">
        <v>288</v>
      </c>
      <c r="F47" s="75">
        <v>3000000</v>
      </c>
      <c r="G47" s="76"/>
      <c r="H47" s="77">
        <f t="shared" ref="H47" si="4">COUNTA(G47)*F47</f>
        <v>0</v>
      </c>
    </row>
    <row r="48" spans="1:8" s="8" customFormat="1" ht="36">
      <c r="A48" s="23" t="s">
        <v>289</v>
      </c>
      <c r="B48" s="146"/>
      <c r="C48" s="146"/>
      <c r="D48" s="154"/>
      <c r="E48" s="74" t="s">
        <v>290</v>
      </c>
      <c r="F48" s="75">
        <v>2500000</v>
      </c>
      <c r="G48" s="76"/>
      <c r="H48" s="77">
        <f t="shared" si="0"/>
        <v>0</v>
      </c>
    </row>
    <row r="49" spans="1:8" s="8" customFormat="1" ht="13.5">
      <c r="A49" s="23" t="s">
        <v>291</v>
      </c>
      <c r="B49" s="146" t="s">
        <v>285</v>
      </c>
      <c r="C49" s="146"/>
      <c r="D49" s="73" t="s">
        <v>113</v>
      </c>
      <c r="E49" s="74" t="s">
        <v>292</v>
      </c>
      <c r="F49" s="75">
        <v>8000000</v>
      </c>
      <c r="G49" s="76"/>
      <c r="H49" s="77">
        <f t="shared" si="0"/>
        <v>0</v>
      </c>
    </row>
    <row r="50" spans="1:8" s="8" customFormat="1" ht="13.5">
      <c r="A50" s="23" t="s">
        <v>293</v>
      </c>
      <c r="B50" s="146"/>
      <c r="C50" s="146"/>
      <c r="D50" s="73" t="s">
        <v>114</v>
      </c>
      <c r="E50" s="74" t="s">
        <v>294</v>
      </c>
      <c r="F50" s="75">
        <v>5000000</v>
      </c>
      <c r="G50" s="76"/>
      <c r="H50" s="77">
        <f t="shared" si="0"/>
        <v>0</v>
      </c>
    </row>
    <row r="51" spans="1:8" s="8" customFormat="1" ht="24">
      <c r="A51" s="23" t="s">
        <v>295</v>
      </c>
      <c r="B51" s="146"/>
      <c r="C51" s="146"/>
      <c r="D51" s="73" t="s">
        <v>115</v>
      </c>
      <c r="E51" s="74" t="s">
        <v>296</v>
      </c>
      <c r="F51" s="75">
        <v>3000000</v>
      </c>
      <c r="G51" s="76"/>
      <c r="H51" s="77">
        <f t="shared" si="0"/>
        <v>0</v>
      </c>
    </row>
    <row r="52" spans="1:8" s="8" customFormat="1" ht="24">
      <c r="A52" s="23" t="s">
        <v>297</v>
      </c>
      <c r="B52" s="146"/>
      <c r="C52" s="146"/>
      <c r="D52" s="73" t="s">
        <v>116</v>
      </c>
      <c r="E52" s="74" t="s">
        <v>298</v>
      </c>
      <c r="F52" s="75">
        <v>2000000</v>
      </c>
      <c r="G52" s="76"/>
      <c r="H52" s="77">
        <f t="shared" si="0"/>
        <v>0</v>
      </c>
    </row>
    <row r="53" spans="1:8" s="8" customFormat="1" ht="13.5">
      <c r="A53" s="23" t="s">
        <v>299</v>
      </c>
      <c r="B53" s="146"/>
      <c r="C53" s="146"/>
      <c r="D53" s="73" t="s">
        <v>300</v>
      </c>
      <c r="E53" s="155" t="s">
        <v>301</v>
      </c>
      <c r="F53" s="75">
        <v>2000000</v>
      </c>
      <c r="G53" s="76"/>
      <c r="H53" s="77">
        <f t="shared" si="0"/>
        <v>0</v>
      </c>
    </row>
    <row r="54" spans="1:8" s="8" customFormat="1" ht="24" customHeight="1">
      <c r="A54" s="23" t="s">
        <v>302</v>
      </c>
      <c r="B54" s="146"/>
      <c r="C54" s="146"/>
      <c r="D54" s="73" t="s">
        <v>303</v>
      </c>
      <c r="E54" s="156"/>
      <c r="F54" s="75">
        <v>2000000</v>
      </c>
      <c r="G54" s="76"/>
      <c r="H54" s="77">
        <f t="shared" si="0"/>
        <v>0</v>
      </c>
    </row>
    <row r="55" spans="1:8" s="8" customFormat="1" ht="13.5">
      <c r="A55" s="23" t="s">
        <v>304</v>
      </c>
      <c r="B55" s="146"/>
      <c r="C55" s="146"/>
      <c r="D55" s="73" t="s">
        <v>305</v>
      </c>
      <c r="E55" s="157"/>
      <c r="F55" s="75">
        <v>2000000</v>
      </c>
      <c r="G55" s="76"/>
      <c r="H55" s="77">
        <f t="shared" si="0"/>
        <v>0</v>
      </c>
    </row>
    <row r="56" spans="1:8" s="8" customFormat="1" ht="13.5">
      <c r="A56" s="23" t="s">
        <v>306</v>
      </c>
      <c r="B56" s="146"/>
      <c r="C56" s="146"/>
      <c r="D56" s="73" t="s">
        <v>307</v>
      </c>
      <c r="E56" s="74" t="s">
        <v>308</v>
      </c>
      <c r="F56" s="75">
        <v>2000000</v>
      </c>
      <c r="G56" s="76"/>
      <c r="H56" s="77">
        <f t="shared" si="0"/>
        <v>0</v>
      </c>
    </row>
    <row r="57" spans="1:8" s="8" customFormat="1" ht="13.5">
      <c r="A57" s="23" t="s">
        <v>309</v>
      </c>
      <c r="B57" s="146"/>
      <c r="C57" s="146"/>
      <c r="D57" s="73" t="s">
        <v>310</v>
      </c>
      <c r="E57" s="74" t="s">
        <v>311</v>
      </c>
      <c r="F57" s="75">
        <v>2000000</v>
      </c>
      <c r="G57" s="76"/>
      <c r="H57" s="77">
        <f t="shared" si="0"/>
        <v>0</v>
      </c>
    </row>
    <row r="58" spans="1:8" s="8" customFormat="1" ht="13.5">
      <c r="A58" s="23" t="s">
        <v>312</v>
      </c>
      <c r="B58" s="146"/>
      <c r="C58" s="146"/>
      <c r="D58" s="73" t="s">
        <v>313</v>
      </c>
      <c r="E58" s="74" t="s">
        <v>314</v>
      </c>
      <c r="F58" s="75">
        <v>2000000</v>
      </c>
      <c r="G58" s="76"/>
      <c r="H58" s="77">
        <f t="shared" si="0"/>
        <v>0</v>
      </c>
    </row>
    <row r="59" spans="1:8" s="8" customFormat="1" ht="24">
      <c r="A59" s="23" t="s">
        <v>315</v>
      </c>
      <c r="B59" s="146"/>
      <c r="C59" s="146"/>
      <c r="D59" s="73" t="s">
        <v>316</v>
      </c>
      <c r="E59" s="74" t="s">
        <v>317</v>
      </c>
      <c r="F59" s="75">
        <v>500000</v>
      </c>
      <c r="G59" s="76"/>
      <c r="H59" s="77">
        <f t="shared" si="0"/>
        <v>0</v>
      </c>
    </row>
    <row r="60" spans="1:8" s="8" customFormat="1" ht="13.5">
      <c r="A60" s="23" t="s">
        <v>318</v>
      </c>
      <c r="B60" s="146"/>
      <c r="C60" s="146"/>
      <c r="D60" s="73" t="s">
        <v>319</v>
      </c>
      <c r="E60" s="74" t="s">
        <v>320</v>
      </c>
      <c r="F60" s="75">
        <v>500000</v>
      </c>
      <c r="G60" s="76"/>
      <c r="H60" s="77">
        <f t="shared" si="0"/>
        <v>0</v>
      </c>
    </row>
    <row r="61" spans="1:8" s="8" customFormat="1" ht="13.5">
      <c r="A61" s="23" t="s">
        <v>321</v>
      </c>
      <c r="B61" s="146"/>
      <c r="C61" s="146"/>
      <c r="D61" s="73" t="s">
        <v>322</v>
      </c>
      <c r="E61" s="74" t="s">
        <v>323</v>
      </c>
      <c r="F61" s="75">
        <v>1000000</v>
      </c>
      <c r="G61" s="76"/>
      <c r="H61" s="77">
        <f t="shared" si="0"/>
        <v>0</v>
      </c>
    </row>
    <row r="62" spans="1:8" s="8" customFormat="1" ht="13.5">
      <c r="A62" s="23" t="s">
        <v>324</v>
      </c>
      <c r="B62" s="146" t="s">
        <v>325</v>
      </c>
      <c r="C62" s="146"/>
      <c r="D62" s="73" t="s">
        <v>326</v>
      </c>
      <c r="E62" s="74" t="s">
        <v>327</v>
      </c>
      <c r="F62" s="75">
        <v>8000000</v>
      </c>
      <c r="G62" s="76"/>
      <c r="H62" s="77">
        <f t="shared" si="0"/>
        <v>0</v>
      </c>
    </row>
    <row r="63" spans="1:8" s="8" customFormat="1" ht="20.25" customHeight="1">
      <c r="A63" s="23" t="s">
        <v>328</v>
      </c>
      <c r="B63" s="146"/>
      <c r="C63" s="146"/>
      <c r="D63" s="73" t="s">
        <v>329</v>
      </c>
      <c r="E63" s="160" t="s">
        <v>330</v>
      </c>
      <c r="F63" s="75">
        <v>800000</v>
      </c>
      <c r="G63" s="76"/>
      <c r="H63" s="77">
        <f t="shared" si="0"/>
        <v>0</v>
      </c>
    </row>
    <row r="64" spans="1:8" s="8" customFormat="1" ht="20.25" customHeight="1">
      <c r="A64" s="23" t="s">
        <v>331</v>
      </c>
      <c r="B64" s="146"/>
      <c r="C64" s="146"/>
      <c r="D64" s="73" t="s">
        <v>172</v>
      </c>
      <c r="E64" s="160"/>
      <c r="F64" s="75">
        <v>1000000</v>
      </c>
      <c r="G64" s="76"/>
      <c r="H64" s="77">
        <f t="shared" si="0"/>
        <v>0</v>
      </c>
    </row>
    <row r="65" spans="1:14" s="8" customFormat="1" ht="20.25" customHeight="1">
      <c r="A65" s="23" t="s">
        <v>332</v>
      </c>
      <c r="B65" s="146"/>
      <c r="C65" s="146"/>
      <c r="D65" s="73" t="s">
        <v>333</v>
      </c>
      <c r="E65" s="160"/>
      <c r="F65" s="75">
        <v>3000000</v>
      </c>
      <c r="G65" s="76"/>
      <c r="H65" s="77">
        <f t="shared" si="0"/>
        <v>0</v>
      </c>
    </row>
    <row r="66" spans="1:14" s="8" customFormat="1" ht="48">
      <c r="A66" s="23" t="s">
        <v>334</v>
      </c>
      <c r="B66" s="146"/>
      <c r="C66" s="146"/>
      <c r="D66" s="73" t="s">
        <v>335</v>
      </c>
      <c r="E66" s="74" t="s">
        <v>336</v>
      </c>
      <c r="F66" s="75">
        <v>550000</v>
      </c>
      <c r="G66" s="76"/>
      <c r="H66" s="77">
        <f t="shared" si="0"/>
        <v>0</v>
      </c>
    </row>
    <row r="67" spans="1:14" s="8" customFormat="1" ht="36">
      <c r="A67" s="23" t="s">
        <v>171</v>
      </c>
      <c r="B67" s="146" t="s">
        <v>63</v>
      </c>
      <c r="C67" s="146"/>
      <c r="D67" s="73" t="s">
        <v>63</v>
      </c>
      <c r="E67" s="74" t="s">
        <v>337</v>
      </c>
      <c r="F67" s="75">
        <v>5000000</v>
      </c>
      <c r="G67" s="76"/>
      <c r="H67" s="77">
        <f t="shared" si="0"/>
        <v>0</v>
      </c>
    </row>
    <row r="68" spans="1:14" s="8" customFormat="1" ht="13.5">
      <c r="A68" s="23" t="s">
        <v>338</v>
      </c>
      <c r="B68" s="146" t="s">
        <v>339</v>
      </c>
      <c r="C68" s="146"/>
      <c r="D68" s="73" t="s">
        <v>339</v>
      </c>
      <c r="E68" s="74"/>
      <c r="F68" s="80" t="s">
        <v>254</v>
      </c>
      <c r="G68" s="76"/>
      <c r="H68" s="79" t="s">
        <v>255</v>
      </c>
    </row>
    <row r="69" spans="1:14" s="8" customFormat="1" ht="48">
      <c r="A69" s="23" t="s">
        <v>340</v>
      </c>
      <c r="B69" s="146"/>
      <c r="C69" s="146"/>
      <c r="D69" s="73" t="s">
        <v>341</v>
      </c>
      <c r="E69" s="74" t="s">
        <v>342</v>
      </c>
      <c r="F69" s="75">
        <v>1000000</v>
      </c>
      <c r="G69" s="76"/>
      <c r="H69" s="77">
        <f t="shared" si="0"/>
        <v>0</v>
      </c>
    </row>
    <row r="70" spans="1:14" s="8" customFormat="1" ht="13.5">
      <c r="A70" s="23" t="s">
        <v>64</v>
      </c>
      <c r="B70" s="146" t="s">
        <v>210</v>
      </c>
      <c r="C70" s="146"/>
      <c r="D70" s="73" t="s">
        <v>343</v>
      </c>
      <c r="E70" s="74" t="s">
        <v>344</v>
      </c>
      <c r="F70" s="75">
        <v>50000</v>
      </c>
      <c r="G70" s="76"/>
      <c r="H70" s="77">
        <f t="shared" si="0"/>
        <v>0</v>
      </c>
    </row>
    <row r="71" spans="1:14" s="8" customFormat="1" ht="13.5">
      <c r="A71" s="23" t="s">
        <v>345</v>
      </c>
      <c r="B71" s="146" t="s">
        <v>346</v>
      </c>
      <c r="C71" s="146"/>
      <c r="D71" s="73" t="s">
        <v>347</v>
      </c>
      <c r="E71" s="74" t="s">
        <v>348</v>
      </c>
      <c r="F71" s="75">
        <v>125000</v>
      </c>
      <c r="G71" s="76"/>
      <c r="H71" s="77">
        <f t="shared" si="0"/>
        <v>0</v>
      </c>
    </row>
    <row r="72" spans="1:14" s="8" customFormat="1" ht="13.5">
      <c r="A72" s="23" t="s">
        <v>349</v>
      </c>
      <c r="B72" s="146" t="s">
        <v>350</v>
      </c>
      <c r="C72" s="146"/>
      <c r="D72" s="73" t="s">
        <v>351</v>
      </c>
      <c r="E72" s="74" t="s">
        <v>352</v>
      </c>
      <c r="F72" s="75">
        <v>300000</v>
      </c>
      <c r="G72" s="76"/>
      <c r="H72" s="77">
        <f t="shared" si="0"/>
        <v>0</v>
      </c>
    </row>
    <row r="73" spans="1:14" s="8" customFormat="1" ht="24">
      <c r="A73" s="23" t="s">
        <v>353</v>
      </c>
      <c r="B73" s="146" t="s">
        <v>354</v>
      </c>
      <c r="C73" s="146"/>
      <c r="D73" s="73" t="s">
        <v>177</v>
      </c>
      <c r="E73" s="74" t="s">
        <v>355</v>
      </c>
      <c r="F73" s="75">
        <v>300000</v>
      </c>
      <c r="G73" s="76"/>
      <c r="H73" s="77">
        <f t="shared" si="0"/>
        <v>0</v>
      </c>
    </row>
    <row r="74" spans="1:14" s="8" customFormat="1" ht="13.5">
      <c r="A74" s="23" t="s">
        <v>148</v>
      </c>
      <c r="B74" s="146" t="s">
        <v>356</v>
      </c>
      <c r="C74" s="146"/>
      <c r="D74" s="73" t="s">
        <v>182</v>
      </c>
      <c r="E74" s="74" t="s">
        <v>357</v>
      </c>
      <c r="F74" s="75">
        <v>1000000</v>
      </c>
      <c r="G74" s="76"/>
      <c r="H74" s="77">
        <f t="shared" si="0"/>
        <v>0</v>
      </c>
    </row>
    <row r="75" spans="1:14" s="8" customFormat="1" ht="22.5" customHeight="1">
      <c r="A75" s="158" t="s">
        <v>20</v>
      </c>
      <c r="B75" s="158"/>
      <c r="C75" s="158"/>
      <c r="D75" s="158"/>
      <c r="E75" s="158"/>
      <c r="F75" s="159">
        <f>SUM(H11:H74)*0.1</f>
        <v>0</v>
      </c>
      <c r="G75" s="159"/>
      <c r="H75" s="159"/>
    </row>
    <row r="76" spans="1:14" s="8" customFormat="1" ht="22.5" customHeight="1">
      <c r="A76" s="158" t="s">
        <v>21</v>
      </c>
      <c r="B76" s="158"/>
      <c r="C76" s="158"/>
      <c r="D76" s="158"/>
      <c r="E76" s="158"/>
      <c r="F76" s="159">
        <f>SUM(H11:H74)*1.1</f>
        <v>0</v>
      </c>
      <c r="G76" s="159"/>
      <c r="H76" s="159"/>
    </row>
    <row r="77" spans="1:14" ht="13.5" customHeight="1">
      <c r="A77" s="161"/>
      <c r="B77" s="161"/>
      <c r="C77" s="161"/>
      <c r="D77" s="161"/>
      <c r="E77" s="161"/>
      <c r="F77" s="161"/>
      <c r="G77" s="161"/>
      <c r="H77" s="161"/>
    </row>
    <row r="78" spans="1:14" ht="21.75" customHeight="1">
      <c r="A78" s="86" t="s">
        <v>86</v>
      </c>
      <c r="B78" s="86"/>
      <c r="C78" s="86"/>
      <c r="D78" s="86"/>
      <c r="E78" s="86"/>
      <c r="F78" s="86"/>
      <c r="G78" s="86"/>
      <c r="H78" s="86"/>
    </row>
    <row r="79" spans="1:14" ht="11.25" customHeight="1">
      <c r="A79" s="64"/>
      <c r="B79" s="64"/>
      <c r="C79" s="64"/>
      <c r="D79" s="64"/>
      <c r="E79" s="64"/>
      <c r="F79" s="66"/>
      <c r="G79" s="67"/>
      <c r="H79" s="68"/>
      <c r="N79" s="11"/>
    </row>
    <row r="80" spans="1:14" ht="26.25" customHeight="1">
      <c r="A80" s="64"/>
      <c r="B80" s="64"/>
      <c r="C80" s="64"/>
      <c r="D80" s="64"/>
      <c r="E80" s="64"/>
      <c r="F80" s="57" t="s">
        <v>87</v>
      </c>
      <c r="G80" s="56" t="s">
        <v>88</v>
      </c>
      <c r="H80" s="69"/>
      <c r="N80" s="63"/>
    </row>
    <row r="81" spans="1:14" ht="26.25" customHeight="1">
      <c r="A81" s="64"/>
      <c r="B81" s="64"/>
      <c r="C81" s="64"/>
      <c r="D81" s="64"/>
      <c r="E81" s="64"/>
      <c r="F81" s="57" t="s">
        <v>89</v>
      </c>
      <c r="G81" s="56" t="s">
        <v>90</v>
      </c>
      <c r="H81" s="69"/>
      <c r="N81" s="63"/>
    </row>
    <row r="82" spans="1:14" ht="24.75" customHeight="1">
      <c r="A82" s="64"/>
      <c r="B82" s="64"/>
      <c r="C82" s="64"/>
      <c r="D82" s="64"/>
      <c r="E82" s="64"/>
      <c r="F82" s="57"/>
      <c r="G82" s="56"/>
      <c r="H82" s="70"/>
      <c r="N82" s="10"/>
    </row>
    <row r="83" spans="1:14" ht="164.25" customHeight="1">
      <c r="F83" s="87"/>
      <c r="G83" s="87"/>
      <c r="H83" s="87"/>
      <c r="N83" s="10"/>
    </row>
    <row r="84" spans="1:14" ht="409.5" customHeight="1">
      <c r="A84" s="88" t="s">
        <v>118</v>
      </c>
      <c r="B84" s="88"/>
      <c r="C84" s="88"/>
      <c r="D84" s="88"/>
      <c r="E84" s="88"/>
      <c r="F84" s="88"/>
      <c r="G84" s="88"/>
      <c r="H84" s="88"/>
      <c r="J84" s="12"/>
      <c r="K84" s="12"/>
      <c r="N84" s="10"/>
    </row>
    <row r="85" spans="1:14">
      <c r="A85" s="88"/>
      <c r="B85" s="88"/>
      <c r="C85" s="88"/>
      <c r="D85" s="88"/>
      <c r="E85" s="88"/>
      <c r="F85" s="88"/>
      <c r="G85" s="88"/>
      <c r="H85" s="88"/>
    </row>
    <row r="86" spans="1:14">
      <c r="A86" s="88"/>
      <c r="B86" s="88"/>
      <c r="C86" s="88"/>
      <c r="D86" s="88"/>
      <c r="E86" s="88"/>
      <c r="F86" s="88"/>
      <c r="G86" s="88"/>
      <c r="H86" s="88"/>
    </row>
    <row r="87" spans="1:14">
      <c r="A87" s="88"/>
      <c r="B87" s="88"/>
      <c r="C87" s="88"/>
      <c r="D87" s="88"/>
      <c r="E87" s="88"/>
      <c r="F87" s="88"/>
      <c r="G87" s="88"/>
      <c r="H87" s="88"/>
    </row>
    <row r="88" spans="1:14">
      <c r="A88" s="88"/>
      <c r="B88" s="88"/>
      <c r="C88" s="88"/>
      <c r="D88" s="88"/>
      <c r="E88" s="88"/>
      <c r="F88" s="88"/>
      <c r="G88" s="88"/>
      <c r="H88" s="88"/>
    </row>
    <row r="89" spans="1:14">
      <c r="A89" s="88"/>
      <c r="B89" s="88"/>
      <c r="C89" s="88"/>
      <c r="D89" s="88"/>
      <c r="E89" s="88"/>
      <c r="F89" s="88"/>
      <c r="G89" s="88"/>
      <c r="H89" s="88"/>
    </row>
    <row r="90" spans="1:14">
      <c r="A90" s="88"/>
      <c r="B90" s="88"/>
      <c r="C90" s="88"/>
      <c r="D90" s="88"/>
      <c r="E90" s="88"/>
      <c r="F90" s="88"/>
      <c r="G90" s="88"/>
      <c r="H90" s="88"/>
    </row>
    <row r="91" spans="1:14">
      <c r="A91" s="88"/>
      <c r="B91" s="88"/>
      <c r="C91" s="88"/>
      <c r="D91" s="88"/>
      <c r="E91" s="88"/>
      <c r="F91" s="88"/>
      <c r="G91" s="88"/>
      <c r="H91" s="88"/>
    </row>
    <row r="92" spans="1:14">
      <c r="A92" s="88"/>
      <c r="B92" s="88"/>
      <c r="C92" s="88"/>
      <c r="D92" s="88"/>
      <c r="E92" s="88"/>
      <c r="F92" s="88"/>
      <c r="G92" s="88"/>
      <c r="H92" s="88"/>
    </row>
    <row r="93" spans="1:14">
      <c r="A93" s="88"/>
      <c r="B93" s="88"/>
      <c r="C93" s="88"/>
      <c r="D93" s="88"/>
      <c r="E93" s="88"/>
      <c r="F93" s="88"/>
      <c r="G93" s="88"/>
      <c r="H93" s="88"/>
    </row>
  </sheetData>
  <sheetProtection selectLockedCells="1"/>
  <mergeCells count="44">
    <mergeCell ref="F83:H83"/>
    <mergeCell ref="A84:H93"/>
    <mergeCell ref="A75:E75"/>
    <mergeCell ref="F75:H75"/>
    <mergeCell ref="B42:C44"/>
    <mergeCell ref="D42:D44"/>
    <mergeCell ref="B74:C74"/>
    <mergeCell ref="B68:C69"/>
    <mergeCell ref="B70:C70"/>
    <mergeCell ref="B71:C71"/>
    <mergeCell ref="B72:C72"/>
    <mergeCell ref="B73:C73"/>
    <mergeCell ref="E63:E65"/>
    <mergeCell ref="A77:H77"/>
    <mergeCell ref="A76:E76"/>
    <mergeCell ref="F76:H76"/>
    <mergeCell ref="B22:C22"/>
    <mergeCell ref="B21:C21"/>
    <mergeCell ref="B23:C30"/>
    <mergeCell ref="B45:C48"/>
    <mergeCell ref="A78:H78"/>
    <mergeCell ref="D46:D48"/>
    <mergeCell ref="D23:D28"/>
    <mergeCell ref="B31:C38"/>
    <mergeCell ref="B39:C41"/>
    <mergeCell ref="B62:C66"/>
    <mergeCell ref="B67:C67"/>
    <mergeCell ref="B49:C61"/>
    <mergeCell ref="E53:E55"/>
    <mergeCell ref="B3:H3"/>
    <mergeCell ref="B4:H4"/>
    <mergeCell ref="F5:H5"/>
    <mergeCell ref="F6:H6"/>
    <mergeCell ref="B13:C13"/>
    <mergeCell ref="B5:D5"/>
    <mergeCell ref="B6:D6"/>
    <mergeCell ref="B7:D7"/>
    <mergeCell ref="B10:C10"/>
    <mergeCell ref="B14:C14"/>
    <mergeCell ref="B15:C15"/>
    <mergeCell ref="B11:C12"/>
    <mergeCell ref="E16:E20"/>
    <mergeCell ref="F7:H7"/>
    <mergeCell ref="B16:C20"/>
  </mergeCells>
  <phoneticPr fontId="3" type="noConversion"/>
  <printOptions horizontalCentered="1"/>
  <pageMargins left="0.70866141732283472" right="0.70866141732283472" top="0.55118110236220474" bottom="0.55118110236220474" header="0.31496062992125984" footer="0.31496062992125984"/>
  <pageSetup paperSize="9" scale="66" fitToHeight="0" orientation="portrait" r:id="rId1"/>
  <rowBreaks count="2" manualBreakCount="2">
    <brk id="38" max="7" man="1"/>
    <brk id="82"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511ecc-3a32-4e5e-abfd-b03794f2dec9" xsi:nil="true"/>
    <lcf76f155ced4ddcb4097134ff3c332f xmlns="b1584665-1965-41dc-aaf9-4be2f6a12e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문서" ma:contentTypeID="0x010100DDD3D4E6D346C7479B84DD5010F86418" ma:contentTypeVersion="16" ma:contentTypeDescription="새 문서를 만듭니다." ma:contentTypeScope="" ma:versionID="bfffdd3db9a1d5abb7f5e0c411f87752">
  <xsd:schema xmlns:xsd="http://www.w3.org/2001/XMLSchema" xmlns:xs="http://www.w3.org/2001/XMLSchema" xmlns:p="http://schemas.microsoft.com/office/2006/metadata/properties" xmlns:ns2="b1584665-1965-41dc-aaf9-4be2f6a12e96" xmlns:ns3="ff511ecc-3a32-4e5e-abfd-b03794f2dec9" targetNamespace="http://schemas.microsoft.com/office/2006/metadata/properties" ma:root="true" ma:fieldsID="085f43eee62a6999084df9b09e421f36" ns2:_="" ns3:_="">
    <xsd:import namespace="b1584665-1965-41dc-aaf9-4be2f6a12e96"/>
    <xsd:import namespace="ff511ecc-3a32-4e5e-abfd-b03794f2de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Details" minOccurs="0"/>
                <xsd:element ref="ns3:SharedWithUser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584665-1965-41dc-aaf9-4be2f6a12e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이미지 태그" ma:readOnly="false" ma:fieldId="{5cf76f15-5ced-4ddc-b409-7134ff3c332f}" ma:taxonomyMulti="true" ma:sspId="472f517f-15d2-47fe-afbd-6fdfb7ea891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511ecc-3a32-4e5e-abfd-b03794f2dec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940a435-267c-4547-8ded-5006173b21b9}" ma:internalName="TaxCatchAll" ma:showField="CatchAllData" ma:web="ff511ecc-3a32-4e5e-abfd-b03794f2dec9">
      <xsd:complexType>
        <xsd:complexContent>
          <xsd:extension base="dms:MultiChoiceLookup">
            <xsd:sequence>
              <xsd:element name="Value" type="dms:Lookup" maxOccurs="unbounded" minOccurs="0" nillable="true"/>
            </xsd:sequence>
          </xsd:extension>
        </xsd:complexContent>
      </xsd:complexType>
    </xsd:element>
    <xsd:element name="SharedWithDetails" ma:index="19" nillable="true" ma:displayName="세부 정보 공유" ma:internalName="SharedWithDetails" ma:readOnly="true">
      <xsd:simpleType>
        <xsd:restriction base="dms:Note">
          <xsd:maxLength value="255"/>
        </xsd:restriction>
      </xsd:simpleType>
    </xsd:element>
    <xsd:element name="SharedWithUsers" ma:index="20" nillable="true" ma:displayName="공유 대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9D8D6B-4001-4E19-88E2-EBEE4A3023B5}"/>
</file>

<file path=customXml/itemProps2.xml><?xml version="1.0" encoding="utf-8"?>
<ds:datastoreItem xmlns:ds="http://schemas.openxmlformats.org/officeDocument/2006/customXml" ds:itemID="{C026D35C-EE6B-4A8F-804C-7B0ADD07CB9A}"/>
</file>

<file path=customXml/itemProps3.xml><?xml version="1.0" encoding="utf-8"?>
<ds:datastoreItem xmlns:ds="http://schemas.openxmlformats.org/officeDocument/2006/customXml" ds:itemID="{835A2460-1CE4-4E17-B848-FD23720840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dc:creator>
  <cp:keywords/>
  <dc:description/>
  <cp:lastModifiedBy/>
  <cp:revision/>
  <dcterms:created xsi:type="dcterms:W3CDTF">2015-06-22T02:41:16Z</dcterms:created>
  <dcterms:modified xsi:type="dcterms:W3CDTF">2026-01-26T09:35:56Z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0x010100DDD3D4E6D346C7479B84DD5010F86418</vt:lpwstr>
  </property>
  <property fmtid="{D5CDD505-2E9C-101B-9397-08002B2CF9AE}" pid="3" name="MediaServiceImageTags">
    <vt:lpwstr/>
  </property>
</Properties>
</file>